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Vostro\Downloads\"/>
    </mc:Choice>
  </mc:AlternateContent>
  <xr:revisionPtr revIDLastSave="0" documentId="13_ncr:1_{0F22993B-3C04-4248-9450-83409D5C692D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Указание" sheetId="1" r:id="rId1"/>
    <sheet name="Атестационен лист" sheetId="2" r:id="rId2"/>
    <sheet name="KP1" sheetId="3" r:id="rId3"/>
    <sheet name="KP2" sheetId="4" r:id="rId4"/>
    <sheet name="KP3" sheetId="5" r:id="rId5"/>
    <sheet name="KP4" sheetId="6" r:id="rId6"/>
    <sheet name="KP5" sheetId="7" r:id="rId7"/>
    <sheet name="Faculty" sheetId="8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P8kRSgSQNFRpqYURIHI+HNfZaPU9+SI+7MRkPnJ9ZXk="/>
    </ext>
  </extLst>
</workbook>
</file>

<file path=xl/calcChain.xml><?xml version="1.0" encoding="utf-8"?>
<calcChain xmlns="http://schemas.openxmlformats.org/spreadsheetml/2006/main">
  <c r="B56" i="4" l="1"/>
  <c r="B35" i="3"/>
  <c r="D46" i="5"/>
  <c r="D5" i="7"/>
  <c r="C4" i="7"/>
  <c r="D4" i="7" s="1"/>
  <c r="C3" i="7"/>
  <c r="D3" i="7" s="1"/>
  <c r="C9" i="6"/>
  <c r="D9" i="6" s="1"/>
  <c r="C8" i="6"/>
  <c r="D8" i="6" s="1"/>
  <c r="D7" i="6"/>
  <c r="C6" i="6"/>
  <c r="D6" i="6" s="1"/>
  <c r="D5" i="6"/>
  <c r="D4" i="6"/>
  <c r="D10" i="6" s="1"/>
  <c r="B12" i="6" s="1"/>
  <c r="D45" i="5"/>
  <c r="D44" i="5"/>
  <c r="D42" i="5"/>
  <c r="D41" i="5"/>
  <c r="D40" i="5"/>
  <c r="D38" i="5"/>
  <c r="D37" i="5"/>
  <c r="D36" i="5"/>
  <c r="D35" i="5"/>
  <c r="D34" i="5"/>
  <c r="D32" i="5"/>
  <c r="D31" i="5"/>
  <c r="D30" i="5"/>
  <c r="D28" i="5"/>
  <c r="D27" i="5"/>
  <c r="D26" i="5"/>
  <c r="D25" i="5"/>
  <c r="D24" i="5"/>
  <c r="D22" i="5"/>
  <c r="D21" i="5"/>
  <c r="D20" i="5"/>
  <c r="D19" i="5"/>
  <c r="D18" i="5"/>
  <c r="D17" i="5"/>
  <c r="D16" i="5"/>
  <c r="D14" i="5"/>
  <c r="D13" i="5"/>
  <c r="D12" i="5"/>
  <c r="D10" i="5"/>
  <c r="D9" i="5"/>
  <c r="D8" i="5"/>
  <c r="D7" i="5"/>
  <c r="D5" i="5"/>
  <c r="D4" i="5"/>
  <c r="B48" i="5" s="1"/>
  <c r="D53" i="4"/>
  <c r="D52" i="4"/>
  <c r="D50" i="4"/>
  <c r="D49" i="4"/>
  <c r="D48" i="4"/>
  <c r="D47" i="4"/>
  <c r="D46" i="4"/>
  <c r="D45" i="4"/>
  <c r="D44" i="4"/>
  <c r="D43" i="4"/>
  <c r="D42" i="4"/>
  <c r="D41" i="4"/>
  <c r="D40" i="4"/>
  <c r="D39" i="4"/>
  <c r="D37" i="4"/>
  <c r="D36" i="4"/>
  <c r="D35" i="4"/>
  <c r="D34" i="4"/>
  <c r="D33" i="4"/>
  <c r="D32" i="4"/>
  <c r="D30" i="4"/>
  <c r="D28" i="4"/>
  <c r="D27" i="4"/>
  <c r="D26" i="4"/>
  <c r="D25" i="4"/>
  <c r="D23" i="4"/>
  <c r="D22" i="4"/>
  <c r="D21" i="4"/>
  <c r="D20" i="4"/>
  <c r="D19" i="4"/>
  <c r="D18" i="4"/>
  <c r="D17" i="4"/>
  <c r="D16" i="4"/>
  <c r="D15" i="4"/>
  <c r="D14" i="4"/>
  <c r="D13" i="4"/>
  <c r="D12" i="4"/>
  <c r="D10" i="4"/>
  <c r="D9" i="4"/>
  <c r="D8" i="4"/>
  <c r="D6" i="4"/>
  <c r="D5" i="4"/>
  <c r="D4" i="4"/>
  <c r="D54" i="4" s="1"/>
  <c r="D32" i="3"/>
  <c r="D31" i="3"/>
  <c r="D30" i="3"/>
  <c r="D28" i="3"/>
  <c r="D27" i="3"/>
  <c r="D25" i="3"/>
  <c r="D24" i="3"/>
  <c r="D23" i="3"/>
  <c r="D21" i="3"/>
  <c r="D20" i="3"/>
  <c r="D19" i="3"/>
  <c r="D17" i="3"/>
  <c r="D16" i="3"/>
  <c r="D15" i="3"/>
  <c r="D13" i="3"/>
  <c r="D12" i="3"/>
  <c r="D11" i="3"/>
  <c r="D9" i="3"/>
  <c r="D8" i="3"/>
  <c r="D6" i="3"/>
  <c r="D5" i="3"/>
  <c r="D4" i="3"/>
  <c r="C11" i="2"/>
  <c r="D33" i="3" l="1"/>
  <c r="D15" i="2" s="1"/>
  <c r="D18" i="2"/>
  <c r="B13" i="6"/>
  <c r="B11" i="6"/>
  <c r="E18" i="2" s="1"/>
  <c r="B55" i="4"/>
  <c r="E16" i="2" s="1"/>
  <c r="D16" i="2"/>
  <c r="B57" i="4"/>
  <c r="D6" i="7"/>
  <c r="B8" i="7" s="1"/>
  <c r="B49" i="5"/>
  <c r="B47" i="5"/>
  <c r="E17" i="2" s="1"/>
  <c r="D17" i="2"/>
  <c r="B36" i="3" l="1"/>
  <c r="B34" i="3"/>
  <c r="E15" i="2" s="1"/>
  <c r="B9" i="7"/>
  <c r="B7" i="7"/>
  <c r="E19" i="2" s="1"/>
  <c r="D19" i="2"/>
  <c r="D20" i="2"/>
  <c r="E20" i="2" s="1"/>
</calcChain>
</file>

<file path=xl/sharedStrings.xml><?xml version="1.0" encoding="utf-8"?>
<sst xmlns="http://schemas.openxmlformats.org/spreadsheetml/2006/main" count="254" uniqueCount="229">
  <si>
    <t xml:space="preserve">        НАЦИОНАЛНА СПОРТНА АКАДЕМИЯ „ВАСИЛ ЛЕВСКИ”</t>
  </si>
  <si>
    <t>Атестация на академичния състав</t>
  </si>
  <si>
    <t>Указание за ползване на калкулатора</t>
  </si>
  <si>
    <t xml:space="preserve">Клетките с бледожълт фон са за попълване на информация. В тях се попълва вашето име, както и бройките по отделните показатели. </t>
  </si>
  <si>
    <t>Клетките с бледозелен фон са падащи менюта. Изберете правилната информация от списъка в тях.</t>
  </si>
  <si>
    <t>Всички други клетки се изчисляват и попълват автоматично!</t>
  </si>
  <si>
    <t>Последователност:</t>
  </si>
  <si>
    <t>Стъпка 1</t>
  </si>
  <si>
    <t>Попълват се данните на атестирания в "Атестационен лист"</t>
  </si>
  <si>
    <t>Стъпка 2</t>
  </si>
  <si>
    <t>Попълват се данните по отделните критерии</t>
  </si>
  <si>
    <t>Стъпка 3</t>
  </si>
  <si>
    <t>Крайната оценка се изчислява автоматично в "Атестационен лист"</t>
  </si>
  <si>
    <t>След всеки показател в скоби е описана стойността, която трябва да се попълни. (брой/брой години/точки)</t>
  </si>
  <si>
    <t>Показатели, при които стойностите са предварително определени според правилника, са представени с падащо меню.</t>
  </si>
  <si>
    <t>Колоните със стойностите на точките за всеки показател, както и колоните с резултатите, които се изчисляват аватоматично, са защитени против случайни промени, но не са заключени. При опит за промяна ще се появи предупредителен прозорец с искане за потвърждение на промяната.</t>
  </si>
  <si>
    <t>Дата на последна редакция:</t>
  </si>
  <si>
    <t>Атестационен лист</t>
  </si>
  <si>
    <t>Общи данни за атестирания</t>
  </si>
  <si>
    <t>Име, Презиме, Фамилия:</t>
  </si>
  <si>
    <t>Научно звание:</t>
  </si>
  <si>
    <t>Главен асистент</t>
  </si>
  <si>
    <t>Научна степен:</t>
  </si>
  <si>
    <t>Доктор</t>
  </si>
  <si>
    <t>Катедра:</t>
  </si>
  <si>
    <t>Факултет:</t>
  </si>
  <si>
    <t>Атестационна Оценка</t>
  </si>
  <si>
    <t>Критерий</t>
  </si>
  <si>
    <t>Количествена оценка</t>
  </si>
  <si>
    <t>Словесна 
оценка</t>
  </si>
  <si>
    <t>І. Преподавателска дейност (К1)</t>
  </si>
  <si>
    <t>ІІ. Научно-изследователска дейност (К2)</t>
  </si>
  <si>
    <t>ІІІ. Експертна дейност (К3)</t>
  </si>
  <si>
    <t>ІV. Академична етика, дисциплина (К4)</t>
  </si>
  <si>
    <t>V. Оценка на студентите (К5)</t>
  </si>
  <si>
    <t>Обща атестационна оценка (0,4К1+0,2К2+0,2К3+0,1К4+0,1К5)</t>
  </si>
  <si>
    <t>Препоръки на Комисията по атестиране:</t>
  </si>
  <si>
    <t>Председател на комисията:</t>
  </si>
  <si>
    <t>Членове на комисията:</t>
  </si>
  <si>
    <t>Секретар:</t>
  </si>
  <si>
    <t>Ръководител катедра:</t>
  </si>
  <si>
    <t>София</t>
  </si>
  <si>
    <t xml:space="preserve">дата: </t>
  </si>
  <si>
    <t>Подпис на атестирания:</t>
  </si>
  <si>
    <t>Критерий І
Учебно-преподавателска дейност</t>
  </si>
  <si>
    <t>Показатели</t>
  </si>
  <si>
    <t>Количество</t>
  </si>
  <si>
    <t>Точки</t>
  </si>
  <si>
    <t>Резултат</t>
  </si>
  <si>
    <t>І.1. Аудиторна заетост</t>
  </si>
  <si>
    <t>І.1.1. Изпълнение над 100% (брой години)</t>
  </si>
  <si>
    <t>І.1.2. Изпълнение между 80 и 99% (брой години)</t>
  </si>
  <si>
    <t>І.1.3. Изпълнение под 80% (брой години)</t>
  </si>
  <si>
    <t>І.2. Аудиторна заетост извън НСА</t>
  </si>
  <si>
    <t>І.2.1. Университети в страната (брой покани)</t>
  </si>
  <si>
    <t>І.2.2. Университети в чужбина (брой покани)</t>
  </si>
  <si>
    <t>І.3. Извънаудиторна заетост</t>
  </si>
  <si>
    <t>І.3.1. Изпълнение над 100% (брой години)</t>
  </si>
  <si>
    <t>І.3.2. Изпълнение между 80 и 99% (брой години)</t>
  </si>
  <si>
    <t>І.3.3. Изпълнение под 80% (брой години)</t>
  </si>
  <si>
    <t>I.4. Успеваемост на студентите 
(важи само за хабилитирани преподаватели)</t>
  </si>
  <si>
    <t>I.4.1 над 60% успеваемост на редовна и поправителна сесия (брой години)</t>
  </si>
  <si>
    <t>I.4.2 между 40 и 60% успеваемост на редовна и поправителна сесия (брой години)</t>
  </si>
  <si>
    <t>I.4.3 под 40% успеваемост на редовна и поправителна сесия (брой години)</t>
  </si>
  <si>
    <t>І.5. Издадена учебно-методична литература</t>
  </si>
  <si>
    <t>І.5.1. Самостоятелен автор на публикуван университетски учебник или учебник, който се използва в училищната мрежа (брой)</t>
  </si>
  <si>
    <t>І.5.2. Участие в авторски колектив на публикуван университетски учебник или учебник, който се използва в училищната мрежа (брой)</t>
  </si>
  <si>
    <t>І.5.3. Самостоятелен автор или участие в авторски колектив на публикувано университетско учебно пособие или учебно пособие, което се използва в училищната мрежа (брой)</t>
  </si>
  <si>
    <t>І.6. Ръководство на разработки с учебно-методичен характер</t>
  </si>
  <si>
    <t>І.6.1. Дипломни работи – ОКС „магистър"  (брой)</t>
  </si>
  <si>
    <t>І.6.2. Дипломни работи – ОКС „бакалавър" (брой)</t>
  </si>
  <si>
    <t>І.6.3. Рецензии на дипломни работи (брой)</t>
  </si>
  <si>
    <t>І.7. Обновяване на учебното съдържание – участие в разработване на:</t>
  </si>
  <si>
    <t>І.7.1. Нови специалности (учебни планове – брой)</t>
  </si>
  <si>
    <t>І.7.2. Актуализирани учебни програми (брой)</t>
  </si>
  <si>
    <t>І.8. Друга дейност, призната от катедрата</t>
  </si>
  <si>
    <t>1.8.1. Дейност със студенти по програма „Еразъм“ (брой студенти)</t>
  </si>
  <si>
    <t>1.8.2. Дейност, оценена до 5 т. (точки)</t>
  </si>
  <si>
    <t>до 5</t>
  </si>
  <si>
    <t>1.8.3. Дейност, оценена до 3 т. (точки)</t>
  </si>
  <si>
    <t>до 3</t>
  </si>
  <si>
    <t>Критерий І – Резултати</t>
  </si>
  <si>
    <t>Критерий І - словесна оценка</t>
  </si>
  <si>
    <t>Критерий І - количествено изражение</t>
  </si>
  <si>
    <t>Участие на критерий І в крайната оценка (тегло 0,4)</t>
  </si>
  <si>
    <t>Критерий ІІ
Научна дейност</t>
  </si>
  <si>
    <t>ІІ.1. Собствено научно развитие</t>
  </si>
  <si>
    <t>ІІ.1.1. Дисертационен труд за присъждане на ОНС „доктор“</t>
  </si>
  <si>
    <t>ІІ.1.2. Дисертационен труд за присъждане на НС „доктор на науките“</t>
  </si>
  <si>
    <t>ІІ.1.3. Спечелен конкурс за хабилитация</t>
  </si>
  <si>
    <t>ІІ.2. Ръководство на докторанти</t>
  </si>
  <si>
    <t>ІІ.2.1. Защитили докторанти (брой)</t>
  </si>
  <si>
    <t>ІІ.2.2. Ръководство на докторант с положен изпит за кандидатски минимум (брой)</t>
  </si>
  <si>
    <t>ІІ.2.3. Ръководство на докторант (брой)</t>
  </si>
  <si>
    <t>ІІ.3. Публична рецензентска дейност</t>
  </si>
  <si>
    <t>ІІ.3.1. Рецензия за ОНС „доктор” (брой)</t>
  </si>
  <si>
    <t>ІІ.3.2. Становище за ОНС “доктор” (брой)</t>
  </si>
  <si>
    <t>ІІ.3.3. Рецензия за НС „Доктор на науките”(брой)</t>
  </si>
  <si>
    <t>ІІ.3.4. Становище за НС “Доктор на науките” (брой)</t>
  </si>
  <si>
    <t>ІІ.3.5. Участие в научно жури за главен асистент (брой)</t>
  </si>
  <si>
    <t>ІІ.3.7. Рецензия за доцент (брой)</t>
  </si>
  <si>
    <t>ІІ.3.8. Становище за доцент (брой)</t>
  </si>
  <si>
    <t>ІІ.3.9. Рецензия за професор (брой)</t>
  </si>
  <si>
    <t>ІІ.3.10. Становище за професор (брой)</t>
  </si>
  <si>
    <t>ІІ.3.11. Рецензия на книги (брой)</t>
  </si>
  <si>
    <t>ІІ.3.13. Рецензия на статия в чужбина. Изготвена и верифицирана рецензия на статия в научни издания, реферирани и индексирани в световноизвестни бази данни с научна информация (видими в Scopus и Web of Science) (брой)</t>
  </si>
  <si>
    <t>ІІ.4. Публикационна активност</t>
  </si>
  <si>
    <t>ІІ.4.1. Издадени монографии (брой)</t>
  </si>
  <si>
    <t>ІІ.4.2. Издадени книги или публикувана глава от монография (брой)</t>
  </si>
  <si>
    <t>ІІ.4.3. Статии/студии, публикувани в научни издания, реферирани и индексирани в световноизвестни бази данни с научна информация (брой)</t>
  </si>
  <si>
    <t>ІІ.4.4. Статии/студии, публикувани в нереферирани списания с научно рецензиране или публикувани в редакционни колективни томове (брой)</t>
  </si>
  <si>
    <t>ІІ.4.5. Изнесени, но непубликувани доклади на научни форуми</t>
  </si>
  <si>
    <t>II.4.6. Методична помощ на студенти за съвместно участие в научни пълнотекстови публикации (брой статии)</t>
  </si>
  <si>
    <t>ІІ.5. Цитирания (без автоцитирания)</t>
  </si>
  <si>
    <t>ІІ.5.1. Цитирания или рецензии в научни издания, реферирани и индексирани в световноизвестни бази данни (с импакт фактор (IF) в Web of Science и/или с импакт ранг (SJR) в Scopus ) (брой)</t>
  </si>
  <si>
    <t>ІІ.5.2. Цитирания в реферирани и индексирани издания, отразени в други бази данни с научна информация (ERIHPLUS, EBSCO, EBSCO-SPORTDiscus, PubMed, DOAJ) (брой)</t>
  </si>
  <si>
    <t>ІІ.5.3. Цитирания в дисертации, монографии и колективни томове с научно рецензиране (брой)</t>
  </si>
  <si>
    <t>ІІ.5.5. Цитирания в международни неиндексирани издания (брой)</t>
  </si>
  <si>
    <t>ІІ.5.6. Цитирания или рецензии в нереферирани списания с научно рецензиране в страната (брой)</t>
  </si>
  <si>
    <t>ІІ.6. Научни форуми (конференция/конгрес)</t>
  </si>
  <si>
    <t>ІІ.6.1. Пленарен доклад на международен форум (брой)</t>
  </si>
  <si>
    <t>ІІ.6.2. Доклад на международен форум (брой)</t>
  </si>
  <si>
    <t>ІІ.6.3. Постер на международен форум (брой)</t>
  </si>
  <si>
    <t>ІІ.6.4. Пленарен доклад на национален форум с чуждестранно участие (брой)</t>
  </si>
  <si>
    <t>ІІ.6.5. Доклад на национален форум с чуждестранно участие или участие в работна среща (брой)</t>
  </si>
  <si>
    <t>ІІ.6.6. Постер на национален форум с чуждестранно участие (брой)</t>
  </si>
  <si>
    <t>ІІ.6.7. Пленарен доклад на национален форум (брой)</t>
  </si>
  <si>
    <t>ІІ.6.8. Доклад на национален форум (брой)</t>
  </si>
  <si>
    <t>ІІ.6.9. Постер на национален форум (брой)</t>
  </si>
  <si>
    <t>ІІ.6.10. Доклад на семинар у нас (брой)</t>
  </si>
  <si>
    <t>ІІ.6.11. Доклад (лекция) на семинар в чуждестранен университет или институт (брой)</t>
  </si>
  <si>
    <t>ІІ.6.12. Методична помощ на студентите за съвместно участие в научни форуми с доклади или постери (брой)</t>
  </si>
  <si>
    <t>ІІ.7. Друго</t>
  </si>
  <si>
    <t>ІІ.7.1. Дейност, оценена до 5 т. (точки)</t>
  </si>
  <si>
    <t>ІІ.7.2. Дейност, оценена до 3 т. (точки)</t>
  </si>
  <si>
    <t>Критерий ІІ – точки</t>
  </si>
  <si>
    <t>Критерий ІІ - словесна оценка</t>
  </si>
  <si>
    <t>Критерий ІІ - количествено изражение</t>
  </si>
  <si>
    <t>Участие на критерий ІІ в крайната оценка (тегло 0,2)</t>
  </si>
  <si>
    <t>Критерий ІІІ
Експертна дейност</t>
  </si>
  <si>
    <t>ІІІ.1. Членство в научни и образователни организации</t>
  </si>
  <si>
    <t>ІІІ.1.1. Членство в национални и международни научни и образователни организации (брой, брой години)</t>
  </si>
  <si>
    <t>ІІІ.1.2. Членство в редколегии на научни списания (брой, брой години)</t>
  </si>
  <si>
    <t>ІІІ.2. Участие в научни/образователни проекти</t>
  </si>
  <si>
    <t>ІІІ.2.1. Ръководство на международен научен или образователен проект (брой)</t>
  </si>
  <si>
    <t>ІІІ.2.2. Ръководство на национален / институционален научен или образователен проект (брой)</t>
  </si>
  <si>
    <t>ІІІ.2.3. Участие в международен научен или образователен проект (брой)</t>
  </si>
  <si>
    <t>ІІІ.2.4. Участие в национален / институционален научен или образователен проект (брой)</t>
  </si>
  <si>
    <t>ІІІ.3. Участие в организацията на научни/образователни прояви</t>
  </si>
  <si>
    <t>ІІІ.3.1. На международно ниво (брой прояви)</t>
  </si>
  <si>
    <t>ІІІ.3.2. На национално ниво (брой прояви)</t>
  </si>
  <si>
    <t>ІІІ.3.3. В НСА (брой прояви)</t>
  </si>
  <si>
    <t>ІІІ.4. Треньорска/лечебна и профилактична дейност</t>
  </si>
  <si>
    <t>ІІІ.4.1. ... на състезатели на световно и олимпийско ниво (брой години)</t>
  </si>
  <si>
    <t>ІІІ.4.2. Завоювани отличия от международни спортни състезания</t>
  </si>
  <si>
    <t>ІІІ.4.3. ... на състезатели на национално ниво (брой години)</t>
  </si>
  <si>
    <t>ІІІ.4.4. Завоювани отличия от национални спортни състезания</t>
  </si>
  <si>
    <t>ІІІ.4.5. ... лекарска, кинезитерапевтична практика (брой години)</t>
  </si>
  <si>
    <t>ІІІ.4.6. … по договор с лечебно заведение (брой години)</t>
  </si>
  <si>
    <t>ІІІ.4.7. Придобита медицинска специалност</t>
  </si>
  <si>
    <t>ІІІ.5. Участие в ръководството на:</t>
  </si>
  <si>
    <t>ІІІ.5.1. Международни спортни федерации (брой години)</t>
  </si>
  <si>
    <t>ІІІ.5.2. Национални спортни федерации (брой години)</t>
  </si>
  <si>
    <t>ІІІ.5.3. Спортни клубове (брой години)</t>
  </si>
  <si>
    <t>ІІІ.5.4. Международни професионални и съсловни организации (брой години)</t>
  </si>
  <si>
    <t>ІІІ.5.5. Национални професионални и съсловни организации (брой години)</t>
  </si>
  <si>
    <t>ІІІ.6. Участие в ръководството на:</t>
  </si>
  <si>
    <t>ІІІ.6.1. Ръководител на докторска, магистърска програма, център, лаборатория, мениджър на база (брой години)</t>
  </si>
  <si>
    <t>ІІІ.6.2. Ръководител на сектор (брой години)</t>
  </si>
  <si>
    <t>ІІІ.6.3. Курсов ръководител (брой години)</t>
  </si>
  <si>
    <t>ІІІ.7. Участие в съвети и комисии на институционално и факултетно ниво</t>
  </si>
  <si>
    <t>ІІІ.7.1. Държавни изпитни комисии (брой години)</t>
  </si>
  <si>
    <t>ІІІ.7.2. Академичен съвет (брой години)</t>
  </si>
  <si>
    <t>ІІІ.7.3. Факултетен съвет (брой години)</t>
  </si>
  <si>
    <t>ІІІ.7.4. Експертен съвет (брой години)</t>
  </si>
  <si>
    <t>ІІІ.7.5. Участие в комисии на факултетно ниво (брой години)</t>
  </si>
  <si>
    <t>ІІІ.8. Експертна, консултантска и друга дейност в помощ на институции и органи на управление</t>
  </si>
  <si>
    <t>III.8.1. Становища в помощ на институции и органи на управление (брой)</t>
  </si>
  <si>
    <t>III.8.2. Експертна дейност в помощ на институции и органи на управление (брой)</t>
  </si>
  <si>
    <t>III.8.3. Консултантска дейност в помощ на институции и органи на управление (брой)</t>
  </si>
  <si>
    <t>ІІІ.9. Друга дейност</t>
  </si>
  <si>
    <t>ІІІ.9.1. Дейност, оценена с до 5 т. (точки)</t>
  </si>
  <si>
    <t>ІІІ.9.2. Дейност, оценена с до 3 т. (точки)</t>
  </si>
  <si>
    <t>Критерий ІІІ – точки</t>
  </si>
  <si>
    <t>Критерий ІІІ - словесна оценка</t>
  </si>
  <si>
    <t>Критерий ІІІ - количествено изражение</t>
  </si>
  <si>
    <t>Участие на критерий ІІІ в крайната оценка (тегло 0,2)</t>
  </si>
  <si>
    <t>Критерий ІV
Квалификация, трудова дисциплина, академична етика</t>
  </si>
  <si>
    <t>ІV.1. Владеене на чужди езици</t>
  </si>
  <si>
    <t>ІV.1.1. Писмено и говоримо (брой)</t>
  </si>
  <si>
    <t>ІV.1.2. Само говоримо (брой)</t>
  </si>
  <si>
    <t>ІV.2. Компютърна грамотност</t>
  </si>
  <si>
    <t>ІV.3. Специализации, курсове СДК, обучение в чужбина (брой)</t>
  </si>
  <si>
    <t>ІV.4. Средна оценка от анкетното проучване</t>
  </si>
  <si>
    <t>ІV.5. Наказания (дисциплинарни, за нарушени етични правила)</t>
  </si>
  <si>
    <t>Критерий ІV – точки</t>
  </si>
  <si>
    <t>Критерий ІV - словесна оценка</t>
  </si>
  <si>
    <t>Критерий ІV - количествено изражение</t>
  </si>
  <si>
    <t>Участие на критерий ІV в крайната оценка (тегло 0,1)</t>
  </si>
  <si>
    <t>Критерий V
Оценка на студентите и външните потребители</t>
  </si>
  <si>
    <t>V.1. Средна оценка от анкетата сред студентите</t>
  </si>
  <si>
    <t>V.2. Оценка от посещението на факултетната комисия по атестация</t>
  </si>
  <si>
    <t>V.3. Официални положителни отзиви (Бр.)</t>
  </si>
  <si>
    <t>Критерий V – точки</t>
  </si>
  <si>
    <t>Спорт</t>
  </si>
  <si>
    <t>Педагогика</t>
  </si>
  <si>
    <t>Обществено здраве, здравни грижи и туризъм</t>
  </si>
  <si>
    <t>Теория на спорта</t>
  </si>
  <si>
    <t>Теория и методика на физическото възпитание</t>
  </si>
  <si>
    <t>Теория и методика на кинезитерапията</t>
  </si>
  <si>
    <t>Футбол и тенис</t>
  </si>
  <si>
    <t>Баскетбол, волейбол, хандбал</t>
  </si>
  <si>
    <t>Кинезитерапия и рехабилитация</t>
  </si>
  <si>
    <t>Мениджмънт и история на спорта</t>
  </si>
  <si>
    <t>Лека атлетика</t>
  </si>
  <si>
    <t>Гимнастика</t>
  </si>
  <si>
    <t>Физиология и биохимия</t>
  </si>
  <si>
    <t>Психология, педагогика, социология</t>
  </si>
  <si>
    <t>Водни спортове</t>
  </si>
  <si>
    <t>Борба и джудо</t>
  </si>
  <si>
    <t>Анатомия и биомеханика</t>
  </si>
  <si>
    <t>Спортна медицина</t>
  </si>
  <si>
    <t>Тежка атлетика, бокс, фехтовка и спорт за всички</t>
  </si>
  <si>
    <t>Туризъм, алпинизъм, ориентиране</t>
  </si>
  <si>
    <t>Технически и ледени спортове</t>
  </si>
  <si>
    <t>Снежни спортове</t>
  </si>
  <si>
    <t>Здравни грижи</t>
  </si>
  <si>
    <r>
      <t xml:space="preserve">ІІ.3.12. Рецензия на статия в национални издания фигуриращи в НАЦИД, в списък „Реферирани и индексирани издания” </t>
    </r>
    <r>
      <rPr>
        <sz val="10"/>
        <color rgb="FF1155CC"/>
        <rFont val="Arial"/>
        <family val="2"/>
        <charset val="204"/>
        <scheme val="minor"/>
      </rPr>
      <t>https://randii.nacid.bg/register/search</t>
    </r>
    <r>
      <rPr>
        <sz val="10"/>
        <color rgb="FF000000"/>
        <rFont val="Arial"/>
        <family val="2"/>
        <charset val="204"/>
        <scheme val="minor"/>
      </rPr>
      <t xml:space="preserve"> (брой)</t>
    </r>
  </si>
  <si>
    <r>
      <t xml:space="preserve">ІІ.5.4. Цитирания в национални издания фигуриращи в НАЦИД, в списък „Реферирани и индексирани издания” (брой) </t>
    </r>
    <r>
      <rPr>
        <sz val="10"/>
        <color rgb="FF1155CC"/>
        <rFont val="Arial"/>
        <family val="2"/>
        <charset val="204"/>
        <scheme val="minor"/>
      </rPr>
      <t>https://randii.nacid.bg/register/search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</si>
</sst>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.&quot;mm&quot;.&quot;yyyy"/>
  </numFmts>
  <fonts count="32" x14ac:knownFonts="1">
    <font>
      <sz val="10"/>
      <color rgb="FF000000"/>
      <name val="Arial"/>
      <scheme val="minor"/>
    </font>
    <font>
      <b/>
      <sz val="13"/>
      <color theme="1"/>
      <name val="Arial"/>
    </font>
    <font>
      <sz val="13"/>
      <color theme="1"/>
      <name val="Arial"/>
    </font>
    <font>
      <b/>
      <sz val="12"/>
      <color theme="1"/>
      <name val="Arial"/>
    </font>
    <font>
      <sz val="12"/>
      <color theme="1"/>
      <name val="Arial"/>
    </font>
    <font>
      <sz val="10"/>
      <name val="Arial"/>
    </font>
    <font>
      <b/>
      <sz val="12"/>
      <color rgb="FFFF0000"/>
      <name val="Arial"/>
    </font>
    <font>
      <sz val="10"/>
      <color rgb="FFFF0000"/>
      <name val="Arial"/>
    </font>
    <font>
      <b/>
      <sz val="10"/>
      <color rgb="FF666666"/>
      <name val="Arial"/>
    </font>
    <font>
      <b/>
      <sz val="13"/>
      <color rgb="FF000000"/>
      <name val="Arial"/>
    </font>
    <font>
      <sz val="13"/>
      <color rgb="FF000000"/>
      <name val="Arial"/>
    </font>
    <font>
      <sz val="10"/>
      <color theme="1"/>
      <name val="Arial"/>
    </font>
    <font>
      <b/>
      <sz val="11"/>
      <color rgb="FFFFFFFF"/>
      <name val="Arial"/>
    </font>
    <font>
      <b/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0"/>
      <color theme="1"/>
      <name val="Arial"/>
    </font>
    <font>
      <b/>
      <sz val="11"/>
      <color rgb="FF000000"/>
      <name val="Arial"/>
    </font>
    <font>
      <sz val="10"/>
      <color rgb="FF000000"/>
      <name val="Arial"/>
      <family val="2"/>
      <charset val="204"/>
      <scheme val="minor"/>
    </font>
    <font>
      <b/>
      <sz val="10"/>
      <color rgb="FFFFFFFF"/>
      <name val="Arial"/>
      <family val="2"/>
      <charset val="204"/>
      <scheme val="minor"/>
    </font>
    <font>
      <sz val="10"/>
      <name val="Arial"/>
      <family val="2"/>
      <charset val="204"/>
      <scheme val="minor"/>
    </font>
    <font>
      <b/>
      <sz val="10"/>
      <color rgb="FF000000"/>
      <name val="Arial"/>
      <family val="2"/>
      <charset val="204"/>
      <scheme val="minor"/>
    </font>
    <font>
      <sz val="10"/>
      <color theme="1"/>
      <name val="Arial"/>
      <family val="2"/>
      <charset val="204"/>
      <scheme val="minor"/>
    </font>
    <font>
      <sz val="10"/>
      <color rgb="FF1155CC"/>
      <name val="Arial"/>
      <family val="2"/>
      <charset val="204"/>
      <scheme val="minor"/>
    </font>
    <font>
      <b/>
      <sz val="10"/>
      <color theme="1"/>
      <name val="Arial"/>
      <family val="2"/>
      <charset val="204"/>
      <scheme val="minor"/>
    </font>
    <font>
      <b/>
      <sz val="10"/>
      <color rgb="FFFFFFFF"/>
      <name val="Arial"/>
      <family val="2"/>
      <charset val="204"/>
      <scheme val="major"/>
    </font>
    <font>
      <sz val="10"/>
      <name val="Arial"/>
      <family val="2"/>
      <charset val="204"/>
      <scheme val="major"/>
    </font>
    <font>
      <b/>
      <sz val="10"/>
      <color rgb="FF000000"/>
      <name val="Arial"/>
      <family val="2"/>
      <charset val="204"/>
      <scheme val="major"/>
    </font>
    <font>
      <sz val="10"/>
      <color rgb="FF000000"/>
      <name val="Arial"/>
      <family val="2"/>
      <charset val="204"/>
      <scheme val="major"/>
    </font>
    <font>
      <sz val="10"/>
      <color theme="1"/>
      <name val="Arial"/>
      <family val="2"/>
      <charset val="204"/>
      <scheme val="major"/>
    </font>
    <font>
      <b/>
      <sz val="10"/>
      <color theme="1"/>
      <name val="Arial"/>
      <family val="2"/>
      <charset val="204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D2F1DA"/>
        <bgColor rgb="FFD2F1DA"/>
      </patternFill>
    </fill>
    <fill>
      <patternFill patternType="solid">
        <fgColor rgb="FF666699"/>
        <bgColor rgb="FF666699"/>
      </patternFill>
    </fill>
    <fill>
      <patternFill patternType="solid">
        <fgColor rgb="FFCCCCFF"/>
        <bgColor rgb="FFCCCCFF"/>
      </patternFill>
    </fill>
    <fill>
      <patternFill patternType="solid">
        <fgColor rgb="FF99CCFF"/>
        <bgColor rgb="FF99CC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 wrapText="1"/>
    </xf>
    <xf numFmtId="0" fontId="7" fillId="0" borderId="0" xfId="0" applyFont="1"/>
    <xf numFmtId="0" fontId="8" fillId="0" borderId="0" xfId="0" applyFont="1" applyAlignment="1">
      <alignment horizontal="right"/>
    </xf>
    <xf numFmtId="164" fontId="8" fillId="0" borderId="0" xfId="0" applyNumberFormat="1" applyFont="1" applyAlignment="1">
      <alignment horizontal="left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3" fillId="0" borderId="7" xfId="0" applyFont="1" applyBorder="1" applyAlignment="1">
      <alignment horizontal="center" wrapText="1"/>
    </xf>
    <xf numFmtId="0" fontId="15" fillId="0" borderId="7" xfId="0" applyFont="1" applyBorder="1" applyAlignment="1">
      <alignment horizontal="center" wrapText="1"/>
    </xf>
    <xf numFmtId="0" fontId="11" fillId="0" borderId="7" xfId="0" applyFont="1" applyBorder="1"/>
    <xf numFmtId="0" fontId="11" fillId="6" borderId="7" xfId="0" applyFont="1" applyFill="1" applyBorder="1"/>
    <xf numFmtId="0" fontId="17" fillId="6" borderId="7" xfId="0" applyFont="1" applyFill="1" applyBorder="1" applyAlignment="1">
      <alignment horizontal="center" wrapText="1"/>
    </xf>
    <xf numFmtId="0" fontId="1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left" wrapText="1"/>
    </xf>
    <xf numFmtId="0" fontId="14" fillId="3" borderId="7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/>
    </xf>
    <xf numFmtId="0" fontId="16" fillId="0" borderId="7" xfId="0" applyFont="1" applyBorder="1" applyAlignment="1">
      <alignment horizontal="left" wrapText="1"/>
    </xf>
    <xf numFmtId="0" fontId="14" fillId="2" borderId="7" xfId="0" applyFont="1" applyFill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7" fillId="0" borderId="0" xfId="0" applyFont="1"/>
    <xf numFmtId="0" fontId="11" fillId="0" borderId="0" xfId="0" applyFont="1"/>
    <xf numFmtId="0" fontId="4" fillId="0" borderId="0" xfId="0" applyFont="1"/>
    <xf numFmtId="0" fontId="0" fillId="0" borderId="0" xfId="0"/>
    <xf numFmtId="0" fontId="4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wrapText="1"/>
    </xf>
    <xf numFmtId="0" fontId="5" fillId="0" borderId="2" xfId="0" applyFont="1" applyBorder="1"/>
    <xf numFmtId="0" fontId="5" fillId="0" borderId="3" xfId="0" applyFont="1" applyBorder="1"/>
    <xf numFmtId="0" fontId="3" fillId="3" borderId="1" xfId="0" applyFont="1" applyFill="1" applyBorder="1" applyAlignment="1">
      <alignment horizontal="left" wrapText="1"/>
    </xf>
    <xf numFmtId="0" fontId="6" fillId="0" borderId="0" xfId="0" applyFont="1" applyAlignment="1">
      <alignment horizontal="center" wrapText="1"/>
    </xf>
    <xf numFmtId="0" fontId="2" fillId="0" borderId="4" xfId="0" applyFont="1" applyBorder="1" applyAlignment="1">
      <alignment horizontal="right" vertical="center"/>
    </xf>
    <xf numFmtId="0" fontId="5" fillId="0" borderId="5" xfId="0" applyFont="1" applyBorder="1"/>
    <xf numFmtId="0" fontId="2" fillId="2" borderId="4" xfId="0" applyFont="1" applyFill="1" applyBorder="1" applyAlignment="1">
      <alignment vertical="center"/>
    </xf>
    <xf numFmtId="0" fontId="5" fillId="0" borderId="6" xfId="0" applyFont="1" applyBorder="1"/>
    <xf numFmtId="0" fontId="2" fillId="3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5" fillId="0" borderId="10" xfId="0" applyFont="1" applyBorder="1"/>
    <xf numFmtId="0" fontId="12" fillId="4" borderId="4" xfId="0" applyFont="1" applyFill="1" applyBorder="1" applyAlignment="1">
      <alignment horizontal="center" wrapText="1"/>
    </xf>
    <xf numFmtId="0" fontId="13" fillId="6" borderId="4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 wrapText="1"/>
    </xf>
    <xf numFmtId="0" fontId="19" fillId="0" borderId="0" xfId="0" applyFont="1"/>
    <xf numFmtId="0" fontId="20" fillId="4" borderId="4" xfId="0" applyFont="1" applyFill="1" applyBorder="1" applyAlignment="1">
      <alignment horizontal="center" wrapText="1"/>
    </xf>
    <xf numFmtId="0" fontId="21" fillId="0" borderId="6" xfId="0" applyFont="1" applyBorder="1"/>
    <xf numFmtId="0" fontId="21" fillId="0" borderId="5" xfId="0" applyFont="1" applyBorder="1"/>
    <xf numFmtId="0" fontId="22" fillId="0" borderId="7" xfId="0" applyFont="1" applyBorder="1" applyAlignment="1">
      <alignment horizontal="center" wrapText="1"/>
    </xf>
    <xf numFmtId="0" fontId="22" fillId="5" borderId="4" xfId="0" applyFont="1" applyFill="1" applyBorder="1" applyAlignment="1">
      <alignment horizontal="left" wrapText="1"/>
    </xf>
    <xf numFmtId="0" fontId="22" fillId="5" borderId="6" xfId="0" applyFont="1" applyFill="1" applyBorder="1" applyAlignment="1">
      <alignment horizontal="left" wrapText="1"/>
    </xf>
    <xf numFmtId="0" fontId="22" fillId="5" borderId="5" xfId="0" applyFont="1" applyFill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0" fontId="23" fillId="3" borderId="7" xfId="0" applyFont="1" applyFill="1" applyBorder="1" applyAlignment="1">
      <alignment horizontal="center" vertical="top" wrapText="1"/>
    </xf>
    <xf numFmtId="0" fontId="19" fillId="0" borderId="7" xfId="0" applyFont="1" applyBorder="1" applyAlignment="1">
      <alignment horizontal="center" wrapText="1"/>
    </xf>
    <xf numFmtId="0" fontId="23" fillId="2" borderId="7" xfId="0" applyFont="1" applyFill="1" applyBorder="1" applyAlignment="1">
      <alignment horizontal="left" vertical="top" wrapText="1"/>
    </xf>
    <xf numFmtId="0" fontId="23" fillId="0" borderId="7" xfId="0" applyFont="1" applyBorder="1"/>
    <xf numFmtId="0" fontId="23" fillId="2" borderId="7" xfId="0" applyFont="1" applyFill="1" applyBorder="1" applyAlignment="1">
      <alignment horizontal="left" wrapText="1"/>
    </xf>
    <xf numFmtId="0" fontId="19" fillId="0" borderId="0" xfId="0" applyFont="1" applyAlignment="1">
      <alignment wrapText="1"/>
    </xf>
    <xf numFmtId="0" fontId="23" fillId="2" borderId="7" xfId="0" applyFont="1" applyFill="1" applyBorder="1" applyAlignment="1">
      <alignment horizontal="center" vertical="top" wrapText="1"/>
    </xf>
    <xf numFmtId="0" fontId="22" fillId="6" borderId="4" xfId="0" applyFont="1" applyFill="1" applyBorder="1" applyAlignment="1">
      <alignment horizontal="center" wrapText="1"/>
    </xf>
    <xf numFmtId="0" fontId="21" fillId="0" borderId="12" xfId="0" applyFont="1" applyBorder="1"/>
    <xf numFmtId="0" fontId="23" fillId="6" borderId="7" xfId="0" applyFont="1" applyFill="1" applyBorder="1"/>
    <xf numFmtId="0" fontId="25" fillId="6" borderId="7" xfId="0" applyFont="1" applyFill="1" applyBorder="1" applyAlignment="1">
      <alignment horizontal="center" wrapText="1"/>
    </xf>
    <xf numFmtId="0" fontId="22" fillId="6" borderId="4" xfId="0" applyFont="1" applyFill="1" applyBorder="1" applyAlignment="1">
      <alignment horizontal="center"/>
    </xf>
    <xf numFmtId="0" fontId="26" fillId="4" borderId="4" xfId="0" applyFont="1" applyFill="1" applyBorder="1" applyAlignment="1">
      <alignment horizontal="center" wrapText="1"/>
    </xf>
    <xf numFmtId="0" fontId="27" fillId="0" borderId="6" xfId="0" applyFont="1" applyBorder="1"/>
    <xf numFmtId="0" fontId="27" fillId="0" borderId="5" xfId="0" applyFont="1" applyBorder="1"/>
    <xf numFmtId="0" fontId="28" fillId="0" borderId="7" xfId="0" applyFont="1" applyBorder="1" applyAlignment="1">
      <alignment horizontal="center" wrapText="1"/>
    </xf>
    <xf numFmtId="0" fontId="29" fillId="0" borderId="7" xfId="0" applyFont="1" applyBorder="1" applyAlignment="1">
      <alignment horizontal="left" wrapText="1"/>
    </xf>
    <xf numFmtId="0" fontId="29" fillId="0" borderId="7" xfId="0" applyFont="1" applyBorder="1" applyAlignment="1">
      <alignment horizontal="center" wrapText="1"/>
    </xf>
    <xf numFmtId="0" fontId="30" fillId="0" borderId="7" xfId="0" applyFont="1" applyBorder="1"/>
    <xf numFmtId="0" fontId="28" fillId="6" borderId="4" xfId="0" applyFont="1" applyFill="1" applyBorder="1" applyAlignment="1">
      <alignment horizontal="center" wrapText="1"/>
    </xf>
    <xf numFmtId="0" fontId="27" fillId="0" borderId="12" xfId="0" applyFont="1" applyBorder="1"/>
    <xf numFmtId="0" fontId="30" fillId="6" borderId="7" xfId="0" applyFont="1" applyFill="1" applyBorder="1"/>
    <xf numFmtId="0" fontId="31" fillId="6" borderId="7" xfId="0" applyFont="1" applyFill="1" applyBorder="1" applyAlignment="1">
      <alignment horizontal="center" wrapText="1"/>
    </xf>
    <xf numFmtId="0" fontId="28" fillId="6" borderId="4" xfId="0" applyFont="1" applyFill="1" applyBorder="1" applyAlignment="1">
      <alignment horizontal="center"/>
    </xf>
    <xf numFmtId="0" fontId="29" fillId="0" borderId="0" xfId="0" applyFont="1"/>
    <xf numFmtId="0" fontId="22" fillId="5" borderId="7" xfId="0" applyFont="1" applyFill="1" applyBorder="1" applyAlignment="1">
      <alignment horizontal="left" wrapText="1"/>
    </xf>
    <xf numFmtId="0" fontId="23" fillId="0" borderId="7" xfId="0" applyFont="1" applyBorder="1" applyAlignment="1">
      <alignment wrapText="1"/>
    </xf>
    <xf numFmtId="0" fontId="23" fillId="2" borderId="7" xfId="0" applyFont="1" applyFill="1" applyBorder="1" applyAlignment="1">
      <alignment horizontal="center" wrapText="1"/>
    </xf>
    <xf numFmtId="0" fontId="22" fillId="5" borderId="6" xfId="0" applyFont="1" applyFill="1" applyBorder="1" applyAlignment="1">
      <alignment horizontal="center" wrapText="1"/>
    </xf>
    <xf numFmtId="0" fontId="22" fillId="5" borderId="7" xfId="0" applyFont="1" applyFill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22" fillId="0" borderId="4" xfId="0" applyFont="1" applyBorder="1" applyAlignment="1">
      <alignment horizontal="center" wrapText="1"/>
    </xf>
    <xf numFmtId="0" fontId="19" fillId="0" borderId="4" xfId="0" applyFont="1" applyBorder="1" applyAlignment="1">
      <alignment horizontal="left" wrapText="1"/>
    </xf>
    <xf numFmtId="0" fontId="19" fillId="2" borderId="7" xfId="0" applyFont="1" applyFill="1" applyBorder="1" applyAlignment="1">
      <alignment horizontal="left" wrapText="1"/>
    </xf>
    <xf numFmtId="0" fontId="22" fillId="5" borderId="4" xfId="0" applyFont="1" applyFill="1" applyBorder="1" applyAlignment="1">
      <alignment horizontal="left"/>
    </xf>
    <xf numFmtId="0" fontId="22" fillId="5" borderId="6" xfId="0" applyFont="1" applyFill="1" applyBorder="1" applyAlignment="1">
      <alignment horizontal="left"/>
    </xf>
    <xf numFmtId="0" fontId="22" fillId="5" borderId="5" xfId="0" applyFont="1" applyFill="1" applyBorder="1" applyAlignment="1">
      <alignment horizontal="left"/>
    </xf>
    <xf numFmtId="0" fontId="28" fillId="5" borderId="4" xfId="0" applyFont="1" applyFill="1" applyBorder="1" applyAlignment="1">
      <alignment horizontal="left" wrapText="1"/>
    </xf>
    <xf numFmtId="0" fontId="30" fillId="2" borderId="7" xfId="0" applyFont="1" applyFill="1" applyBorder="1" applyAlignment="1">
      <alignment horizontal="center"/>
    </xf>
    <xf numFmtId="0" fontId="28" fillId="0" borderId="7" xfId="0" applyFont="1" applyBorder="1" applyAlignment="1">
      <alignment horizontal="left" wrapText="1"/>
    </xf>
    <xf numFmtId="0" fontId="29" fillId="3" borderId="7" xfId="0" applyFont="1" applyFill="1" applyBorder="1" applyAlignment="1">
      <alignment horizontal="center" wrapText="1"/>
    </xf>
    <xf numFmtId="0" fontId="30" fillId="3" borderId="7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980000"/>
      </font>
      <fill>
        <patternFill patternType="none"/>
      </fill>
    </dxf>
    <dxf>
      <font>
        <strike/>
        <color rgb="FF98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04875" cy="82867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E20" sqref="E20"/>
    </sheetView>
  </sheetViews>
  <sheetFormatPr defaultColWidth="12.5703125" defaultRowHeight="15" customHeight="1" x14ac:dyDescent="0.2"/>
  <cols>
    <col min="1" max="1" width="12.7109375" customWidth="1"/>
    <col min="2" max="2" width="16.140625" customWidth="1"/>
    <col min="3" max="3" width="19.28515625" customWidth="1"/>
    <col min="4" max="4" width="16.140625" customWidth="1"/>
    <col min="5" max="5" width="18.85546875" customWidth="1"/>
    <col min="6" max="6" width="12.5703125" customWidth="1"/>
  </cols>
  <sheetData>
    <row r="1" spans="1:26" ht="15.75" customHeight="1" x14ac:dyDescent="0.2">
      <c r="A1" s="41" t="s">
        <v>0</v>
      </c>
      <c r="B1" s="39"/>
      <c r="C1" s="39"/>
      <c r="D1" s="39"/>
      <c r="E1" s="39"/>
    </row>
    <row r="2" spans="1:26" ht="15.75" customHeight="1" x14ac:dyDescent="0.2">
      <c r="A2" s="42" t="s">
        <v>1</v>
      </c>
      <c r="B2" s="39"/>
      <c r="C2" s="39"/>
      <c r="D2" s="39"/>
      <c r="E2" s="39"/>
    </row>
    <row r="3" spans="1:26" ht="15.75" customHeight="1" x14ac:dyDescent="0.2">
      <c r="A3" s="2"/>
      <c r="B3" s="2"/>
      <c r="C3" s="2"/>
    </row>
    <row r="4" spans="1:26" ht="15.75" customHeight="1" x14ac:dyDescent="0.2">
      <c r="A4" s="41" t="s">
        <v>2</v>
      </c>
      <c r="B4" s="39"/>
      <c r="C4" s="39"/>
      <c r="D4" s="39"/>
      <c r="E4" s="39"/>
    </row>
    <row r="5" spans="1:26" ht="15.75" customHeight="1" x14ac:dyDescent="0.25">
      <c r="A5" s="3"/>
      <c r="B5" s="3"/>
      <c r="C5" s="3"/>
      <c r="D5" s="4"/>
      <c r="E5" s="4"/>
    </row>
    <row r="6" spans="1:26" ht="33.75" customHeight="1" x14ac:dyDescent="0.25">
      <c r="A6" s="43" t="s">
        <v>3</v>
      </c>
      <c r="B6" s="44"/>
      <c r="C6" s="44"/>
      <c r="D6" s="44"/>
      <c r="E6" s="45"/>
    </row>
    <row r="7" spans="1:26" ht="33.75" customHeight="1" x14ac:dyDescent="0.25">
      <c r="A7" s="46" t="s">
        <v>4</v>
      </c>
      <c r="B7" s="44"/>
      <c r="C7" s="44"/>
      <c r="D7" s="44"/>
      <c r="E7" s="45"/>
    </row>
    <row r="8" spans="1:26" ht="15.75" customHeight="1" x14ac:dyDescent="0.25">
      <c r="A8" s="47" t="s">
        <v>5</v>
      </c>
      <c r="B8" s="39"/>
      <c r="C8" s="39"/>
      <c r="D8" s="39"/>
      <c r="E8" s="3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75" customHeight="1" x14ac:dyDescent="0.25">
      <c r="A9" s="5"/>
      <c r="B9" s="5"/>
      <c r="C9" s="5"/>
      <c r="D9" s="5"/>
      <c r="E9" s="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75" customHeight="1" x14ac:dyDescent="0.25">
      <c r="A10" s="3" t="s">
        <v>6</v>
      </c>
      <c r="B10" s="4"/>
      <c r="C10" s="4"/>
      <c r="D10" s="4"/>
      <c r="E10" s="4"/>
    </row>
    <row r="11" spans="1:26" ht="15.75" customHeight="1" x14ac:dyDescent="0.2">
      <c r="A11" s="4" t="s">
        <v>7</v>
      </c>
      <c r="B11" s="38" t="s">
        <v>8</v>
      </c>
      <c r="C11" s="39"/>
      <c r="D11" s="39"/>
      <c r="E11" s="39"/>
    </row>
    <row r="12" spans="1:26" ht="15.75" customHeight="1" x14ac:dyDescent="0.2">
      <c r="A12" s="4" t="s">
        <v>9</v>
      </c>
      <c r="B12" s="38" t="s">
        <v>10</v>
      </c>
      <c r="C12" s="39"/>
      <c r="D12" s="39"/>
      <c r="E12" s="39"/>
    </row>
    <row r="13" spans="1:26" ht="15.75" customHeight="1" x14ac:dyDescent="0.2">
      <c r="A13" s="4" t="s">
        <v>11</v>
      </c>
      <c r="B13" s="38" t="s">
        <v>12</v>
      </c>
      <c r="C13" s="39"/>
      <c r="D13" s="39"/>
      <c r="E13" s="39"/>
    </row>
    <row r="14" spans="1:26" ht="15.75" customHeight="1" x14ac:dyDescent="0.2">
      <c r="A14" s="4"/>
      <c r="B14" s="4"/>
      <c r="C14" s="4"/>
      <c r="D14" s="4"/>
      <c r="E14" s="4"/>
    </row>
    <row r="15" spans="1:26" ht="39" customHeight="1" x14ac:dyDescent="0.2">
      <c r="A15" s="40" t="s">
        <v>13</v>
      </c>
      <c r="B15" s="39"/>
      <c r="C15" s="39"/>
      <c r="D15" s="39"/>
      <c r="E15" s="39"/>
    </row>
    <row r="16" spans="1:26" ht="39" customHeight="1" x14ac:dyDescent="0.2">
      <c r="A16" s="40" t="s">
        <v>14</v>
      </c>
      <c r="B16" s="39"/>
      <c r="C16" s="39"/>
      <c r="D16" s="39"/>
      <c r="E16" s="39"/>
    </row>
    <row r="17" spans="1:5" ht="66" customHeight="1" x14ac:dyDescent="0.2">
      <c r="A17" s="40" t="s">
        <v>15</v>
      </c>
      <c r="B17" s="39"/>
      <c r="C17" s="39"/>
      <c r="D17" s="39"/>
      <c r="E17" s="39"/>
    </row>
    <row r="18" spans="1:5" ht="34.5" customHeight="1" x14ac:dyDescent="0.2"/>
    <row r="19" spans="1:5" ht="15.75" customHeight="1" x14ac:dyDescent="0.2">
      <c r="D19" s="7" t="s">
        <v>16</v>
      </c>
      <c r="E19" s="8">
        <v>46098</v>
      </c>
    </row>
    <row r="20" spans="1:5" ht="15.75" customHeight="1" x14ac:dyDescent="0.2"/>
    <row r="21" spans="1:5" ht="15.75" customHeight="1" x14ac:dyDescent="0.2"/>
    <row r="22" spans="1:5" ht="15.75" customHeight="1" x14ac:dyDescent="0.2"/>
    <row r="23" spans="1:5" ht="15.75" customHeight="1" x14ac:dyDescent="0.2"/>
    <row r="24" spans="1:5" ht="15.75" customHeight="1" x14ac:dyDescent="0.2"/>
    <row r="25" spans="1:5" ht="15.75" customHeight="1" x14ac:dyDescent="0.2"/>
    <row r="26" spans="1:5" ht="15.75" customHeight="1" x14ac:dyDescent="0.2"/>
    <row r="27" spans="1:5" ht="15.75" customHeight="1" x14ac:dyDescent="0.2"/>
    <row r="28" spans="1:5" ht="15.75" customHeight="1" x14ac:dyDescent="0.2"/>
    <row r="29" spans="1:5" ht="15.75" customHeight="1" x14ac:dyDescent="0.2"/>
    <row r="30" spans="1:5" ht="15.75" customHeight="1" x14ac:dyDescent="0.2"/>
    <row r="31" spans="1:5" ht="15.75" customHeight="1" x14ac:dyDescent="0.2"/>
    <row r="32" spans="1:5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2">
    <mergeCell ref="A8:E8"/>
    <mergeCell ref="B11:E11"/>
    <mergeCell ref="A1:E1"/>
    <mergeCell ref="A2:E2"/>
    <mergeCell ref="A4:E4"/>
    <mergeCell ref="A6:E6"/>
    <mergeCell ref="A7:E7"/>
    <mergeCell ref="B12:E12"/>
    <mergeCell ref="B13:E13"/>
    <mergeCell ref="A15:E15"/>
    <mergeCell ref="A16:E16"/>
    <mergeCell ref="A17:E17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000"/>
  <sheetViews>
    <sheetView workbookViewId="0">
      <selection activeCell="C8" sqref="C8:E8"/>
    </sheetView>
  </sheetViews>
  <sheetFormatPr defaultColWidth="12.5703125" defaultRowHeight="15" customHeight="1" x14ac:dyDescent="0.2"/>
  <cols>
    <col min="1" max="1" width="14.5703125" customWidth="1"/>
    <col min="2" max="3" width="16.140625" customWidth="1"/>
    <col min="4" max="4" width="17.42578125" customWidth="1"/>
    <col min="5" max="5" width="18.85546875" customWidth="1"/>
    <col min="6" max="6" width="12.5703125" customWidth="1"/>
  </cols>
  <sheetData>
    <row r="1" spans="1:5" ht="15.75" customHeight="1" x14ac:dyDescent="0.2">
      <c r="A1" s="41" t="s">
        <v>0</v>
      </c>
      <c r="B1" s="39"/>
      <c r="C1" s="39"/>
      <c r="D1" s="39"/>
      <c r="E1" s="39"/>
    </row>
    <row r="2" spans="1:5" ht="15.75" customHeight="1" x14ac:dyDescent="0.2">
      <c r="A2" s="42" t="s">
        <v>1</v>
      </c>
      <c r="B2" s="39"/>
      <c r="C2" s="39"/>
      <c r="D2" s="39"/>
      <c r="E2" s="39"/>
    </row>
    <row r="3" spans="1:5" ht="15.75" customHeight="1" x14ac:dyDescent="0.2">
      <c r="A3" s="2"/>
      <c r="B3" s="2"/>
      <c r="C3" s="2"/>
      <c r="D3" s="2"/>
      <c r="E3" s="2"/>
    </row>
    <row r="4" spans="1:5" ht="15.75" customHeight="1" x14ac:dyDescent="0.2">
      <c r="A4" s="41" t="s">
        <v>17</v>
      </c>
      <c r="B4" s="39"/>
      <c r="C4" s="39"/>
      <c r="D4" s="39"/>
      <c r="E4" s="39"/>
    </row>
    <row r="5" spans="1:5" ht="15.75" customHeight="1" x14ac:dyDescent="0.2">
      <c r="A5" s="2"/>
      <c r="B5" s="2"/>
      <c r="C5" s="2"/>
      <c r="D5" s="2"/>
      <c r="E5" s="2"/>
    </row>
    <row r="6" spans="1:5" ht="15.75" customHeight="1" x14ac:dyDescent="0.2">
      <c r="A6" s="41" t="s">
        <v>18</v>
      </c>
      <c r="B6" s="39"/>
      <c r="C6" s="39"/>
      <c r="D6" s="39"/>
      <c r="E6" s="39"/>
    </row>
    <row r="7" spans="1:5" ht="18.75" customHeight="1" x14ac:dyDescent="0.2">
      <c r="A7" s="48" t="s">
        <v>19</v>
      </c>
      <c r="B7" s="49"/>
      <c r="C7" s="50"/>
      <c r="D7" s="51"/>
      <c r="E7" s="49"/>
    </row>
    <row r="8" spans="1:5" ht="18.75" customHeight="1" x14ac:dyDescent="0.2">
      <c r="A8" s="48" t="s">
        <v>20</v>
      </c>
      <c r="B8" s="49"/>
      <c r="C8" s="52" t="s">
        <v>21</v>
      </c>
      <c r="D8" s="51"/>
      <c r="E8" s="49"/>
    </row>
    <row r="9" spans="1:5" ht="18.75" customHeight="1" x14ac:dyDescent="0.2">
      <c r="A9" s="48" t="s">
        <v>22</v>
      </c>
      <c r="B9" s="49"/>
      <c r="C9" s="52" t="s">
        <v>23</v>
      </c>
      <c r="D9" s="51"/>
      <c r="E9" s="49"/>
    </row>
    <row r="10" spans="1:5" ht="18.75" customHeight="1" x14ac:dyDescent="0.2">
      <c r="A10" s="48" t="s">
        <v>24</v>
      </c>
      <c r="B10" s="49"/>
      <c r="C10" s="52"/>
      <c r="D10" s="51"/>
      <c r="E10" s="49"/>
    </row>
    <row r="11" spans="1:5" ht="15.75" customHeight="1" x14ac:dyDescent="0.2">
      <c r="A11" s="48" t="s">
        <v>25</v>
      </c>
      <c r="B11" s="49"/>
      <c r="C11" s="53" t="str">
        <f>IF(C10="","",IF(COUNTIF(Faculty!A2:A8,C10)&gt;0,Faculty!A1,IF(COUNTIF(Faculty!B2:B6,C10)&gt;0,Faculty!B1,IF(COUNTIF(Faculty!C2:C9,C10)&gt;0,Faculty!C1,""))))</f>
        <v/>
      </c>
      <c r="D11" s="51"/>
      <c r="E11" s="49"/>
    </row>
    <row r="12" spans="1:5" ht="18.75" customHeight="1" x14ac:dyDescent="0.2">
      <c r="A12" s="2"/>
      <c r="B12" s="2"/>
      <c r="C12" s="54"/>
      <c r="D12" s="39"/>
      <c r="E12" s="39"/>
    </row>
    <row r="13" spans="1:5" ht="18.75" customHeight="1" x14ac:dyDescent="0.2">
      <c r="A13" s="41" t="s">
        <v>26</v>
      </c>
      <c r="B13" s="39"/>
      <c r="C13" s="39"/>
      <c r="D13" s="39"/>
      <c r="E13" s="39"/>
    </row>
    <row r="14" spans="1:5" ht="15.75" customHeight="1" x14ac:dyDescent="0.2">
      <c r="A14" s="55" t="s">
        <v>27</v>
      </c>
      <c r="B14" s="51"/>
      <c r="C14" s="49"/>
      <c r="D14" s="9" t="s">
        <v>28</v>
      </c>
      <c r="E14" s="9" t="s">
        <v>29</v>
      </c>
    </row>
    <row r="15" spans="1:5" ht="18.75" customHeight="1" x14ac:dyDescent="0.2">
      <c r="A15" s="56" t="s">
        <v>30</v>
      </c>
      <c r="B15" s="51"/>
      <c r="C15" s="49"/>
      <c r="D15" s="10" t="str">
        <f>IF(ISNUMBER('KP1'!B35),'KP1'!B35,"")</f>
        <v/>
      </c>
      <c r="E15" s="11" t="str">
        <f>'KP1'!B34</f>
        <v/>
      </c>
    </row>
    <row r="16" spans="1:5" ht="18.75" customHeight="1" x14ac:dyDescent="0.2">
      <c r="A16" s="56" t="s">
        <v>31</v>
      </c>
      <c r="B16" s="51"/>
      <c r="C16" s="49"/>
      <c r="D16" s="12" t="str">
        <f>IF(ISNUMBER('KP2'!B56),'KP2'!B56,"")</f>
        <v/>
      </c>
      <c r="E16" s="13" t="str">
        <f>'KP2'!B55</f>
        <v/>
      </c>
    </row>
    <row r="17" spans="1:5" ht="18.75" customHeight="1" x14ac:dyDescent="0.2">
      <c r="A17" s="56" t="s">
        <v>32</v>
      </c>
      <c r="B17" s="51"/>
      <c r="C17" s="49"/>
      <c r="D17" s="10" t="str">
        <f>IF(ISNUMBER('KP3'!B48),'KP3'!B48,"")</f>
        <v/>
      </c>
      <c r="E17" s="14" t="str">
        <f>'KP3'!B47</f>
        <v/>
      </c>
    </row>
    <row r="18" spans="1:5" ht="18.75" customHeight="1" x14ac:dyDescent="0.2">
      <c r="A18" s="56" t="s">
        <v>33</v>
      </c>
      <c r="B18" s="51"/>
      <c r="C18" s="49"/>
      <c r="D18" s="10" t="str">
        <f>IF(ISNUMBER('KP4'!B12),'KP4'!B12,"")</f>
        <v/>
      </c>
      <c r="E18" s="13" t="str">
        <f>'KP4'!B11</f>
        <v/>
      </c>
    </row>
    <row r="19" spans="1:5" ht="18.75" customHeight="1" x14ac:dyDescent="0.2">
      <c r="A19" s="56" t="s">
        <v>34</v>
      </c>
      <c r="B19" s="51"/>
      <c r="C19" s="49"/>
      <c r="D19" s="10" t="str">
        <f>IF(ISNUMBER('KP5'!B8),'KP5'!B8,"")</f>
        <v/>
      </c>
      <c r="E19" s="13" t="str">
        <f>'KP5'!B7</f>
        <v/>
      </c>
    </row>
    <row r="20" spans="1:5" ht="15.75" customHeight="1" x14ac:dyDescent="0.2">
      <c r="A20" s="53" t="s">
        <v>35</v>
      </c>
      <c r="B20" s="51"/>
      <c r="C20" s="49"/>
      <c r="D20" s="10" t="str">
        <f>IF(COUNT(D15:D19)=5,0.4*D15+0.2*D16+0.2*D17+0.1*D18+0.1*D19,"")</f>
        <v/>
      </c>
      <c r="E20" s="13" t="str">
        <f>IF(D20="","",IF(D20&lt;1,"Незадоволителна", IF(D20&lt;5, "Задоволителна", IF(D20&lt;9, "Добра", IF(D20&gt;8.9, "Много добра","")))))</f>
        <v/>
      </c>
    </row>
    <row r="21" spans="1:5" ht="18.75" customHeight="1" x14ac:dyDescent="0.2">
      <c r="A21" s="2"/>
      <c r="B21" s="2"/>
      <c r="C21" s="2"/>
      <c r="D21" s="2"/>
      <c r="E21" s="2"/>
    </row>
    <row r="22" spans="1:5" ht="18.75" customHeight="1" x14ac:dyDescent="0.2">
      <c r="A22" s="15" t="s">
        <v>36</v>
      </c>
      <c r="B22" s="1"/>
      <c r="C22" s="1"/>
      <c r="D22" s="1"/>
      <c r="E22" s="1"/>
    </row>
    <row r="23" spans="1:5" ht="18.75" customHeight="1" x14ac:dyDescent="0.2">
      <c r="A23" s="59"/>
      <c r="B23" s="60"/>
      <c r="C23" s="60"/>
      <c r="D23" s="60"/>
      <c r="E23" s="60"/>
    </row>
    <row r="24" spans="1:5" ht="18.75" customHeight="1" x14ac:dyDescent="0.2">
      <c r="A24" s="59"/>
      <c r="B24" s="60"/>
      <c r="C24" s="60"/>
      <c r="D24" s="60"/>
      <c r="E24" s="60"/>
    </row>
    <row r="25" spans="1:5" ht="18.75" customHeight="1" x14ac:dyDescent="0.2">
      <c r="A25" s="2"/>
      <c r="B25" s="2"/>
      <c r="C25" s="16"/>
      <c r="D25" s="16"/>
      <c r="E25" s="2"/>
    </row>
    <row r="26" spans="1:5" ht="18.75" customHeight="1" x14ac:dyDescent="0.2">
      <c r="A26" s="57" t="s">
        <v>37</v>
      </c>
      <c r="B26" s="39"/>
      <c r="C26" s="57" t="s">
        <v>38</v>
      </c>
      <c r="D26" s="39"/>
      <c r="E26" s="2"/>
    </row>
    <row r="27" spans="1:5" ht="18.75" customHeight="1" x14ac:dyDescent="0.2">
      <c r="A27" s="2"/>
      <c r="B27" s="2"/>
      <c r="C27" s="16"/>
      <c r="D27" s="16">
        <v>1</v>
      </c>
      <c r="E27" s="17"/>
    </row>
    <row r="28" spans="1:5" ht="18.75" customHeight="1" x14ac:dyDescent="0.2">
      <c r="A28" s="2"/>
      <c r="B28" s="17"/>
      <c r="C28" s="16"/>
      <c r="D28" s="16">
        <v>2</v>
      </c>
      <c r="E28" s="18"/>
    </row>
    <row r="29" spans="1:5" ht="18.75" customHeight="1" x14ac:dyDescent="0.2">
      <c r="A29" s="2"/>
      <c r="B29" s="2"/>
      <c r="C29" s="16"/>
      <c r="D29" s="16">
        <v>3</v>
      </c>
      <c r="E29" s="18"/>
    </row>
    <row r="30" spans="1:5" ht="18.75" customHeight="1" x14ac:dyDescent="0.2">
      <c r="A30" s="2"/>
      <c r="B30" s="2"/>
      <c r="C30" s="16"/>
      <c r="D30" s="16">
        <v>4</v>
      </c>
      <c r="E30" s="18"/>
    </row>
    <row r="31" spans="1:5" ht="18.75" customHeight="1" x14ac:dyDescent="0.2">
      <c r="A31" s="2"/>
      <c r="B31" s="2"/>
      <c r="C31" s="16"/>
      <c r="D31" s="16">
        <v>5</v>
      </c>
      <c r="E31" s="18"/>
    </row>
    <row r="32" spans="1:5" ht="18.75" customHeight="1" x14ac:dyDescent="0.2">
      <c r="A32" s="2"/>
      <c r="B32" s="2"/>
      <c r="C32" s="58" t="s">
        <v>39</v>
      </c>
      <c r="D32" s="39"/>
      <c r="E32" s="17"/>
    </row>
    <row r="33" spans="1:5" ht="18.75" customHeight="1" x14ac:dyDescent="0.2">
      <c r="A33" s="2"/>
      <c r="B33" s="2"/>
    </row>
    <row r="34" spans="1:5" ht="18.75" customHeight="1" x14ac:dyDescent="0.2">
      <c r="A34" s="2"/>
      <c r="B34" s="2"/>
      <c r="C34" s="58" t="s">
        <v>40</v>
      </c>
      <c r="D34" s="39"/>
      <c r="E34" s="17"/>
    </row>
    <row r="35" spans="1:5" ht="18.75" customHeight="1" x14ac:dyDescent="0.2">
      <c r="A35" s="41" t="s">
        <v>41</v>
      </c>
      <c r="B35" s="39"/>
      <c r="C35" s="2"/>
      <c r="D35" s="2"/>
      <c r="E35" s="2"/>
    </row>
    <row r="36" spans="1:5" ht="18.75" customHeight="1" x14ac:dyDescent="0.2">
      <c r="A36" s="16" t="s">
        <v>42</v>
      </c>
      <c r="B36" s="19"/>
      <c r="C36" s="57" t="s">
        <v>43</v>
      </c>
      <c r="D36" s="39"/>
      <c r="E36" s="17"/>
    </row>
    <row r="37" spans="1:5" ht="15.75" customHeight="1" x14ac:dyDescent="0.2">
      <c r="A37" s="20"/>
      <c r="B37" s="20"/>
      <c r="C37" s="20"/>
      <c r="D37" s="20"/>
      <c r="E37" s="20"/>
    </row>
    <row r="38" spans="1:5" ht="15.75" customHeight="1" x14ac:dyDescent="0.2">
      <c r="A38" s="20"/>
      <c r="B38" s="20"/>
      <c r="C38" s="20"/>
      <c r="D38" s="20"/>
      <c r="E38" s="20"/>
    </row>
    <row r="39" spans="1:5" ht="15.75" customHeight="1" x14ac:dyDescent="0.2">
      <c r="A39" s="20"/>
      <c r="B39" s="20"/>
      <c r="C39" s="20"/>
      <c r="D39" s="20"/>
      <c r="E39" s="20"/>
    </row>
    <row r="40" spans="1:5" ht="15.75" customHeight="1" x14ac:dyDescent="0.2">
      <c r="A40" s="20"/>
      <c r="B40" s="20"/>
      <c r="C40" s="20"/>
      <c r="D40" s="20"/>
      <c r="E40" s="20"/>
    </row>
    <row r="41" spans="1:5" ht="15.75" customHeight="1" x14ac:dyDescent="0.2">
      <c r="A41" s="20"/>
      <c r="B41" s="20"/>
      <c r="C41" s="20"/>
      <c r="D41" s="20"/>
      <c r="E41" s="20"/>
    </row>
    <row r="42" spans="1:5" ht="15.75" customHeight="1" x14ac:dyDescent="0.2">
      <c r="A42" s="20"/>
      <c r="B42" s="20"/>
      <c r="C42" s="20"/>
      <c r="D42" s="20"/>
      <c r="E42" s="20"/>
    </row>
    <row r="43" spans="1:5" ht="15.75" customHeight="1" x14ac:dyDescent="0.2">
      <c r="A43" s="20"/>
      <c r="B43" s="20"/>
      <c r="C43" s="20"/>
      <c r="D43" s="20"/>
      <c r="E43" s="20"/>
    </row>
    <row r="44" spans="1:5" ht="15.75" customHeight="1" x14ac:dyDescent="0.2">
      <c r="A44" s="20"/>
      <c r="B44" s="20"/>
      <c r="C44" s="20"/>
      <c r="D44" s="20"/>
      <c r="E44" s="20"/>
    </row>
    <row r="45" spans="1:5" ht="15.75" customHeight="1" x14ac:dyDescent="0.2">
      <c r="A45" s="20"/>
      <c r="B45" s="20"/>
      <c r="C45" s="20"/>
      <c r="D45" s="20"/>
      <c r="E45" s="20"/>
    </row>
    <row r="46" spans="1:5" ht="15.75" customHeight="1" x14ac:dyDescent="0.2">
      <c r="A46" s="20"/>
      <c r="B46" s="20"/>
      <c r="C46" s="20"/>
      <c r="D46" s="20"/>
      <c r="E46" s="20"/>
    </row>
    <row r="47" spans="1:5" ht="15.75" customHeight="1" x14ac:dyDescent="0.2">
      <c r="A47" s="20"/>
      <c r="B47" s="20"/>
      <c r="C47" s="20"/>
      <c r="D47" s="20"/>
      <c r="E47" s="20"/>
    </row>
    <row r="48" spans="1:5" ht="15.75" customHeight="1" x14ac:dyDescent="0.2">
      <c r="A48" s="20"/>
      <c r="B48" s="20"/>
      <c r="C48" s="20"/>
      <c r="D48" s="20"/>
      <c r="E48" s="20"/>
    </row>
    <row r="49" spans="1:5" ht="15.75" customHeight="1" x14ac:dyDescent="0.2">
      <c r="A49" s="20"/>
      <c r="B49" s="20"/>
      <c r="C49" s="20"/>
      <c r="D49" s="20"/>
      <c r="E49" s="20"/>
    </row>
    <row r="50" spans="1:5" ht="15.75" customHeight="1" x14ac:dyDescent="0.2">
      <c r="A50" s="20"/>
      <c r="B50" s="20"/>
      <c r="C50" s="20"/>
      <c r="D50" s="20"/>
      <c r="E50" s="20"/>
    </row>
    <row r="51" spans="1:5" ht="15.75" customHeight="1" x14ac:dyDescent="0.2">
      <c r="A51" s="20"/>
      <c r="B51" s="20"/>
      <c r="C51" s="20"/>
      <c r="D51" s="20"/>
      <c r="E51" s="20"/>
    </row>
    <row r="52" spans="1:5" ht="15.75" customHeight="1" x14ac:dyDescent="0.2">
      <c r="A52" s="20"/>
      <c r="B52" s="20"/>
      <c r="C52" s="20"/>
      <c r="D52" s="20"/>
      <c r="E52" s="20"/>
    </row>
    <row r="53" spans="1:5" ht="15.75" customHeight="1" x14ac:dyDescent="0.2">
      <c r="A53" s="20"/>
      <c r="B53" s="20"/>
      <c r="C53" s="20"/>
      <c r="D53" s="20"/>
      <c r="E53" s="20"/>
    </row>
    <row r="54" spans="1:5" ht="15.75" customHeight="1" x14ac:dyDescent="0.2">
      <c r="A54" s="20"/>
      <c r="B54" s="20"/>
      <c r="C54" s="20"/>
      <c r="D54" s="20"/>
      <c r="E54" s="20"/>
    </row>
    <row r="55" spans="1:5" ht="15.75" customHeight="1" x14ac:dyDescent="0.2">
      <c r="A55" s="20"/>
      <c r="B55" s="20"/>
      <c r="C55" s="20"/>
      <c r="D55" s="20"/>
      <c r="E55" s="20"/>
    </row>
    <row r="56" spans="1:5" ht="15.75" customHeight="1" x14ac:dyDescent="0.2">
      <c r="A56" s="20"/>
      <c r="B56" s="20"/>
      <c r="C56" s="20"/>
      <c r="D56" s="20"/>
      <c r="E56" s="20"/>
    </row>
    <row r="57" spans="1:5" ht="15.75" customHeight="1" x14ac:dyDescent="0.2">
      <c r="A57" s="20"/>
      <c r="B57" s="20"/>
      <c r="C57" s="20"/>
      <c r="D57" s="20"/>
      <c r="E57" s="20"/>
    </row>
    <row r="58" spans="1:5" ht="15.75" customHeight="1" x14ac:dyDescent="0.2">
      <c r="A58" s="20"/>
      <c r="B58" s="20"/>
      <c r="C58" s="20"/>
      <c r="D58" s="20"/>
      <c r="E58" s="20"/>
    </row>
    <row r="59" spans="1:5" ht="15.75" customHeight="1" x14ac:dyDescent="0.2">
      <c r="A59" s="20"/>
      <c r="B59" s="20"/>
      <c r="C59" s="20"/>
      <c r="D59" s="20"/>
      <c r="E59" s="20"/>
    </row>
    <row r="60" spans="1:5" ht="15.75" customHeight="1" x14ac:dyDescent="0.2">
      <c r="A60" s="20"/>
      <c r="B60" s="20"/>
      <c r="C60" s="20"/>
      <c r="D60" s="20"/>
      <c r="E60" s="20"/>
    </row>
    <row r="61" spans="1:5" ht="15.75" customHeight="1" x14ac:dyDescent="0.2">
      <c r="A61" s="20"/>
      <c r="B61" s="20"/>
      <c r="C61" s="20"/>
      <c r="D61" s="20"/>
      <c r="E61" s="20"/>
    </row>
    <row r="62" spans="1:5" ht="15.75" customHeight="1" x14ac:dyDescent="0.2">
      <c r="A62" s="20"/>
      <c r="B62" s="20"/>
      <c r="C62" s="20"/>
      <c r="D62" s="20"/>
      <c r="E62" s="20"/>
    </row>
    <row r="63" spans="1:5" ht="15.75" customHeight="1" x14ac:dyDescent="0.2">
      <c r="A63" s="20"/>
      <c r="B63" s="20"/>
      <c r="C63" s="20"/>
      <c r="D63" s="20"/>
      <c r="E63" s="20"/>
    </row>
    <row r="64" spans="1:5" ht="15.75" customHeight="1" x14ac:dyDescent="0.2">
      <c r="A64" s="20"/>
      <c r="B64" s="20"/>
      <c r="C64" s="20"/>
      <c r="D64" s="20"/>
      <c r="E64" s="20"/>
    </row>
    <row r="65" spans="1:5" ht="15.75" customHeight="1" x14ac:dyDescent="0.2">
      <c r="A65" s="20"/>
      <c r="B65" s="20"/>
      <c r="C65" s="20"/>
      <c r="D65" s="20"/>
      <c r="E65" s="20"/>
    </row>
    <row r="66" spans="1:5" ht="15.75" customHeight="1" x14ac:dyDescent="0.2">
      <c r="A66" s="20"/>
      <c r="B66" s="20"/>
      <c r="C66" s="20"/>
      <c r="D66" s="20"/>
      <c r="E66" s="20"/>
    </row>
    <row r="67" spans="1:5" ht="15.75" customHeight="1" x14ac:dyDescent="0.2">
      <c r="A67" s="20"/>
      <c r="B67" s="20"/>
      <c r="C67" s="20"/>
      <c r="D67" s="20"/>
      <c r="E67" s="20"/>
    </row>
    <row r="68" spans="1:5" ht="15.75" customHeight="1" x14ac:dyDescent="0.2">
      <c r="A68" s="20"/>
      <c r="B68" s="20"/>
      <c r="C68" s="20"/>
      <c r="D68" s="20"/>
      <c r="E68" s="20"/>
    </row>
    <row r="69" spans="1:5" ht="15.75" customHeight="1" x14ac:dyDescent="0.2">
      <c r="A69" s="20"/>
      <c r="B69" s="20"/>
      <c r="C69" s="20"/>
      <c r="D69" s="20"/>
      <c r="E69" s="20"/>
    </row>
    <row r="70" spans="1:5" ht="15.75" customHeight="1" x14ac:dyDescent="0.2">
      <c r="A70" s="20"/>
      <c r="B70" s="20"/>
      <c r="C70" s="20"/>
      <c r="D70" s="20"/>
      <c r="E70" s="20"/>
    </row>
    <row r="71" spans="1:5" ht="15.75" customHeight="1" x14ac:dyDescent="0.2">
      <c r="A71" s="20"/>
      <c r="B71" s="20"/>
      <c r="C71" s="20"/>
      <c r="D71" s="20"/>
      <c r="E71" s="20"/>
    </row>
    <row r="72" spans="1:5" ht="15.75" customHeight="1" x14ac:dyDescent="0.2">
      <c r="A72" s="20"/>
      <c r="B72" s="20"/>
      <c r="C72" s="20"/>
      <c r="D72" s="20"/>
      <c r="E72" s="20"/>
    </row>
    <row r="73" spans="1:5" ht="15.75" customHeight="1" x14ac:dyDescent="0.2">
      <c r="A73" s="20"/>
      <c r="B73" s="20"/>
      <c r="C73" s="20"/>
      <c r="D73" s="20"/>
      <c r="E73" s="20"/>
    </row>
    <row r="74" spans="1:5" ht="15.75" customHeight="1" x14ac:dyDescent="0.2">
      <c r="A74" s="20"/>
      <c r="B74" s="20"/>
      <c r="C74" s="20"/>
      <c r="D74" s="20"/>
      <c r="E74" s="20"/>
    </row>
    <row r="75" spans="1:5" ht="15.75" customHeight="1" x14ac:dyDescent="0.2">
      <c r="A75" s="20"/>
      <c r="B75" s="20"/>
      <c r="C75" s="20"/>
      <c r="D75" s="20"/>
      <c r="E75" s="20"/>
    </row>
    <row r="76" spans="1:5" ht="15.75" customHeight="1" x14ac:dyDescent="0.2">
      <c r="A76" s="20"/>
      <c r="B76" s="20"/>
      <c r="C76" s="20"/>
      <c r="D76" s="20"/>
      <c r="E76" s="20"/>
    </row>
    <row r="77" spans="1:5" ht="15.75" customHeight="1" x14ac:dyDescent="0.2">
      <c r="A77" s="20"/>
      <c r="B77" s="20"/>
      <c r="C77" s="20"/>
      <c r="D77" s="20"/>
      <c r="E77" s="20"/>
    </row>
    <row r="78" spans="1:5" ht="15.75" customHeight="1" x14ac:dyDescent="0.2">
      <c r="A78" s="20"/>
      <c r="B78" s="20"/>
      <c r="C78" s="20"/>
      <c r="D78" s="20"/>
      <c r="E78" s="20"/>
    </row>
    <row r="79" spans="1:5" ht="15.75" customHeight="1" x14ac:dyDescent="0.2">
      <c r="A79" s="20"/>
      <c r="B79" s="20"/>
      <c r="C79" s="20"/>
      <c r="D79" s="20"/>
      <c r="E79" s="20"/>
    </row>
    <row r="80" spans="1:5" ht="15.75" customHeight="1" x14ac:dyDescent="0.2">
      <c r="A80" s="20"/>
      <c r="B80" s="20"/>
      <c r="C80" s="20"/>
      <c r="D80" s="20"/>
      <c r="E80" s="20"/>
    </row>
    <row r="81" spans="1:5" ht="15.75" customHeight="1" x14ac:dyDescent="0.2">
      <c r="A81" s="20"/>
      <c r="B81" s="20"/>
      <c r="C81" s="20"/>
      <c r="D81" s="20"/>
      <c r="E81" s="20"/>
    </row>
    <row r="82" spans="1:5" ht="15.75" customHeight="1" x14ac:dyDescent="0.2">
      <c r="A82" s="20"/>
      <c r="B82" s="20"/>
      <c r="C82" s="20"/>
      <c r="D82" s="20"/>
      <c r="E82" s="20"/>
    </row>
    <row r="83" spans="1:5" ht="15.75" customHeight="1" x14ac:dyDescent="0.2">
      <c r="A83" s="20"/>
      <c r="B83" s="20"/>
      <c r="C83" s="20"/>
      <c r="D83" s="20"/>
      <c r="E83" s="20"/>
    </row>
    <row r="84" spans="1:5" ht="15.75" customHeight="1" x14ac:dyDescent="0.2">
      <c r="A84" s="20"/>
      <c r="B84" s="20"/>
      <c r="C84" s="20"/>
      <c r="D84" s="20"/>
      <c r="E84" s="20"/>
    </row>
    <row r="85" spans="1:5" ht="15.75" customHeight="1" x14ac:dyDescent="0.2">
      <c r="A85" s="20"/>
      <c r="B85" s="20"/>
      <c r="C85" s="20"/>
      <c r="D85" s="20"/>
      <c r="E85" s="20"/>
    </row>
    <row r="86" spans="1:5" ht="15.75" customHeight="1" x14ac:dyDescent="0.2">
      <c r="A86" s="20"/>
      <c r="B86" s="20"/>
      <c r="C86" s="20"/>
      <c r="D86" s="20"/>
      <c r="E86" s="20"/>
    </row>
    <row r="87" spans="1:5" ht="15.75" customHeight="1" x14ac:dyDescent="0.2">
      <c r="A87" s="20"/>
      <c r="B87" s="20"/>
      <c r="C87" s="20"/>
      <c r="D87" s="20"/>
      <c r="E87" s="20"/>
    </row>
    <row r="88" spans="1:5" ht="15.75" customHeight="1" x14ac:dyDescent="0.2">
      <c r="A88" s="20"/>
      <c r="B88" s="20"/>
      <c r="C88" s="20"/>
      <c r="D88" s="20"/>
      <c r="E88" s="20"/>
    </row>
    <row r="89" spans="1:5" ht="15.75" customHeight="1" x14ac:dyDescent="0.2">
      <c r="A89" s="20"/>
      <c r="B89" s="20"/>
      <c r="C89" s="20"/>
      <c r="D89" s="20"/>
      <c r="E89" s="20"/>
    </row>
    <row r="90" spans="1:5" ht="15.75" customHeight="1" x14ac:dyDescent="0.2">
      <c r="A90" s="20"/>
      <c r="B90" s="20"/>
      <c r="C90" s="20"/>
      <c r="D90" s="20"/>
      <c r="E90" s="20"/>
    </row>
    <row r="91" spans="1:5" ht="15.75" customHeight="1" x14ac:dyDescent="0.2">
      <c r="A91" s="20"/>
      <c r="B91" s="20"/>
      <c r="C91" s="20"/>
      <c r="D91" s="20"/>
      <c r="E91" s="20"/>
    </row>
    <row r="92" spans="1:5" ht="15.75" customHeight="1" x14ac:dyDescent="0.2">
      <c r="A92" s="20"/>
      <c r="B92" s="20"/>
      <c r="C92" s="20"/>
      <c r="D92" s="20"/>
      <c r="E92" s="20"/>
    </row>
    <row r="93" spans="1:5" ht="15.75" customHeight="1" x14ac:dyDescent="0.2">
      <c r="A93" s="20"/>
      <c r="B93" s="20"/>
      <c r="C93" s="20"/>
      <c r="D93" s="20"/>
      <c r="E93" s="20"/>
    </row>
    <row r="94" spans="1:5" ht="15.75" customHeight="1" x14ac:dyDescent="0.2">
      <c r="A94" s="20"/>
      <c r="B94" s="20"/>
      <c r="C94" s="20"/>
      <c r="D94" s="20"/>
      <c r="E94" s="20"/>
    </row>
    <row r="95" spans="1:5" ht="15.75" customHeight="1" x14ac:dyDescent="0.2">
      <c r="A95" s="20"/>
      <c r="B95" s="20"/>
      <c r="C95" s="20"/>
      <c r="D95" s="20"/>
      <c r="E95" s="20"/>
    </row>
    <row r="96" spans="1:5" ht="15.75" customHeight="1" x14ac:dyDescent="0.2">
      <c r="A96" s="20"/>
      <c r="B96" s="20"/>
      <c r="C96" s="20"/>
      <c r="D96" s="20"/>
      <c r="E96" s="20"/>
    </row>
    <row r="97" spans="1:5" ht="15.75" customHeight="1" x14ac:dyDescent="0.2">
      <c r="A97" s="20"/>
      <c r="B97" s="20"/>
      <c r="C97" s="20"/>
      <c r="D97" s="20"/>
      <c r="E97" s="20"/>
    </row>
    <row r="98" spans="1:5" ht="15.75" customHeight="1" x14ac:dyDescent="0.2">
      <c r="A98" s="20"/>
      <c r="B98" s="20"/>
      <c r="C98" s="20"/>
      <c r="D98" s="20"/>
      <c r="E98" s="20"/>
    </row>
    <row r="99" spans="1:5" ht="15.75" customHeight="1" x14ac:dyDescent="0.2">
      <c r="A99" s="20"/>
      <c r="B99" s="20"/>
      <c r="C99" s="20"/>
      <c r="D99" s="20"/>
      <c r="E99" s="20"/>
    </row>
    <row r="100" spans="1:5" ht="15.75" customHeight="1" x14ac:dyDescent="0.2">
      <c r="A100" s="20"/>
      <c r="B100" s="20"/>
      <c r="C100" s="20"/>
      <c r="D100" s="20"/>
      <c r="E100" s="20"/>
    </row>
    <row r="101" spans="1:5" ht="15.75" customHeight="1" x14ac:dyDescent="0.2">
      <c r="A101" s="20"/>
      <c r="B101" s="20"/>
      <c r="C101" s="20"/>
      <c r="D101" s="20"/>
      <c r="E101" s="20"/>
    </row>
    <row r="102" spans="1:5" ht="15.75" customHeight="1" x14ac:dyDescent="0.2">
      <c r="A102" s="20"/>
      <c r="B102" s="20"/>
      <c r="C102" s="20"/>
      <c r="D102" s="20"/>
      <c r="E102" s="20"/>
    </row>
    <row r="103" spans="1:5" ht="15.75" customHeight="1" x14ac:dyDescent="0.2">
      <c r="A103" s="20"/>
      <c r="B103" s="20"/>
      <c r="C103" s="20"/>
      <c r="D103" s="20"/>
      <c r="E103" s="20"/>
    </row>
    <row r="104" spans="1:5" ht="15.75" customHeight="1" x14ac:dyDescent="0.2">
      <c r="A104" s="20"/>
      <c r="B104" s="20"/>
      <c r="C104" s="20"/>
      <c r="D104" s="20"/>
      <c r="E104" s="20"/>
    </row>
    <row r="105" spans="1:5" ht="15.75" customHeight="1" x14ac:dyDescent="0.2">
      <c r="A105" s="20"/>
      <c r="B105" s="20"/>
      <c r="C105" s="20"/>
      <c r="D105" s="20"/>
      <c r="E105" s="20"/>
    </row>
    <row r="106" spans="1:5" ht="15.75" customHeight="1" x14ac:dyDescent="0.2">
      <c r="A106" s="20"/>
      <c r="B106" s="20"/>
      <c r="C106" s="20"/>
      <c r="D106" s="20"/>
      <c r="E106" s="20"/>
    </row>
    <row r="107" spans="1:5" ht="15.75" customHeight="1" x14ac:dyDescent="0.2">
      <c r="A107" s="20"/>
      <c r="B107" s="20"/>
      <c r="C107" s="20"/>
      <c r="D107" s="20"/>
      <c r="E107" s="20"/>
    </row>
    <row r="108" spans="1:5" ht="15.75" customHeight="1" x14ac:dyDescent="0.2">
      <c r="A108" s="20"/>
      <c r="B108" s="20"/>
      <c r="C108" s="20"/>
      <c r="D108" s="20"/>
      <c r="E108" s="20"/>
    </row>
    <row r="109" spans="1:5" ht="15.75" customHeight="1" x14ac:dyDescent="0.2">
      <c r="A109" s="20"/>
      <c r="B109" s="20"/>
      <c r="C109" s="20"/>
      <c r="D109" s="20"/>
      <c r="E109" s="20"/>
    </row>
    <row r="110" spans="1:5" ht="15.75" customHeight="1" x14ac:dyDescent="0.2">
      <c r="A110" s="20"/>
      <c r="B110" s="20"/>
      <c r="C110" s="20"/>
      <c r="D110" s="20"/>
      <c r="E110" s="20"/>
    </row>
    <row r="111" spans="1:5" ht="15.75" customHeight="1" x14ac:dyDescent="0.2">
      <c r="A111" s="20"/>
      <c r="B111" s="20"/>
      <c r="C111" s="20"/>
      <c r="D111" s="20"/>
      <c r="E111" s="20"/>
    </row>
    <row r="112" spans="1:5" ht="15.75" customHeight="1" x14ac:dyDescent="0.2">
      <c r="A112" s="20"/>
      <c r="B112" s="20"/>
      <c r="C112" s="20"/>
      <c r="D112" s="20"/>
      <c r="E112" s="20"/>
    </row>
    <row r="113" spans="1:5" ht="15.75" customHeight="1" x14ac:dyDescent="0.2">
      <c r="A113" s="20"/>
      <c r="B113" s="20"/>
      <c r="C113" s="20"/>
      <c r="D113" s="20"/>
      <c r="E113" s="20"/>
    </row>
    <row r="114" spans="1:5" ht="15.75" customHeight="1" x14ac:dyDescent="0.2">
      <c r="A114" s="20"/>
      <c r="B114" s="20"/>
      <c r="C114" s="20"/>
      <c r="D114" s="20"/>
      <c r="E114" s="20"/>
    </row>
    <row r="115" spans="1:5" ht="15.75" customHeight="1" x14ac:dyDescent="0.2">
      <c r="A115" s="20"/>
      <c r="B115" s="20"/>
      <c r="C115" s="20"/>
      <c r="D115" s="20"/>
      <c r="E115" s="20"/>
    </row>
    <row r="116" spans="1:5" ht="15.75" customHeight="1" x14ac:dyDescent="0.2">
      <c r="A116" s="20"/>
      <c r="B116" s="20"/>
      <c r="C116" s="20"/>
      <c r="D116" s="20"/>
      <c r="E116" s="20"/>
    </row>
    <row r="117" spans="1:5" ht="15.75" customHeight="1" x14ac:dyDescent="0.2">
      <c r="A117" s="20"/>
      <c r="B117" s="20"/>
      <c r="C117" s="20"/>
      <c r="D117" s="20"/>
      <c r="E117" s="20"/>
    </row>
    <row r="118" spans="1:5" ht="15.75" customHeight="1" x14ac:dyDescent="0.2">
      <c r="A118" s="20"/>
      <c r="B118" s="20"/>
      <c r="C118" s="20"/>
      <c r="D118" s="20"/>
      <c r="E118" s="20"/>
    </row>
    <row r="119" spans="1:5" ht="15.75" customHeight="1" x14ac:dyDescent="0.2">
      <c r="A119" s="20"/>
      <c r="B119" s="20"/>
      <c r="C119" s="20"/>
      <c r="D119" s="20"/>
      <c r="E119" s="20"/>
    </row>
    <row r="120" spans="1:5" ht="15.75" customHeight="1" x14ac:dyDescent="0.2">
      <c r="A120" s="20"/>
      <c r="B120" s="20"/>
      <c r="C120" s="20"/>
      <c r="D120" s="20"/>
      <c r="E120" s="20"/>
    </row>
    <row r="121" spans="1:5" ht="15.75" customHeight="1" x14ac:dyDescent="0.2">
      <c r="A121" s="20"/>
      <c r="B121" s="20"/>
      <c r="C121" s="20"/>
      <c r="D121" s="20"/>
      <c r="E121" s="20"/>
    </row>
    <row r="122" spans="1:5" ht="15.75" customHeight="1" x14ac:dyDescent="0.2">
      <c r="A122" s="20"/>
      <c r="B122" s="20"/>
      <c r="C122" s="20"/>
      <c r="D122" s="20"/>
      <c r="E122" s="20"/>
    </row>
    <row r="123" spans="1:5" ht="15.75" customHeight="1" x14ac:dyDescent="0.2">
      <c r="A123" s="20"/>
      <c r="B123" s="20"/>
      <c r="C123" s="20"/>
      <c r="D123" s="20"/>
      <c r="E123" s="20"/>
    </row>
    <row r="124" spans="1:5" ht="15.75" customHeight="1" x14ac:dyDescent="0.2">
      <c r="A124" s="20"/>
      <c r="B124" s="20"/>
      <c r="C124" s="20"/>
      <c r="D124" s="20"/>
      <c r="E124" s="20"/>
    </row>
    <row r="125" spans="1:5" ht="15.75" customHeight="1" x14ac:dyDescent="0.2">
      <c r="A125" s="20"/>
      <c r="B125" s="20"/>
      <c r="C125" s="20"/>
      <c r="D125" s="20"/>
      <c r="E125" s="20"/>
    </row>
    <row r="126" spans="1:5" ht="15.75" customHeight="1" x14ac:dyDescent="0.2">
      <c r="A126" s="20"/>
      <c r="B126" s="20"/>
      <c r="C126" s="20"/>
      <c r="D126" s="20"/>
      <c r="E126" s="20"/>
    </row>
    <row r="127" spans="1:5" ht="15.75" customHeight="1" x14ac:dyDescent="0.2">
      <c r="A127" s="20"/>
      <c r="B127" s="20"/>
      <c r="C127" s="20"/>
      <c r="D127" s="20"/>
      <c r="E127" s="20"/>
    </row>
    <row r="128" spans="1:5" ht="15.75" customHeight="1" x14ac:dyDescent="0.2">
      <c r="A128" s="20"/>
      <c r="B128" s="20"/>
      <c r="C128" s="20"/>
      <c r="D128" s="20"/>
      <c r="E128" s="20"/>
    </row>
    <row r="129" spans="1:5" ht="15.75" customHeight="1" x14ac:dyDescent="0.2">
      <c r="A129" s="20"/>
      <c r="B129" s="20"/>
      <c r="C129" s="20"/>
      <c r="D129" s="20"/>
      <c r="E129" s="20"/>
    </row>
    <row r="130" spans="1:5" ht="15.75" customHeight="1" x14ac:dyDescent="0.2">
      <c r="A130" s="20"/>
      <c r="B130" s="20"/>
      <c r="C130" s="20"/>
      <c r="D130" s="20"/>
      <c r="E130" s="20"/>
    </row>
    <row r="131" spans="1:5" ht="15.75" customHeight="1" x14ac:dyDescent="0.2">
      <c r="A131" s="20"/>
      <c r="B131" s="20"/>
      <c r="C131" s="20"/>
      <c r="D131" s="20"/>
      <c r="E131" s="20"/>
    </row>
    <row r="132" spans="1:5" ht="15.75" customHeight="1" x14ac:dyDescent="0.2">
      <c r="A132" s="20"/>
      <c r="B132" s="20"/>
      <c r="C132" s="20"/>
      <c r="D132" s="20"/>
      <c r="E132" s="20"/>
    </row>
    <row r="133" spans="1:5" ht="15.75" customHeight="1" x14ac:dyDescent="0.2">
      <c r="A133" s="20"/>
      <c r="B133" s="20"/>
      <c r="C133" s="20"/>
      <c r="D133" s="20"/>
      <c r="E133" s="20"/>
    </row>
    <row r="134" spans="1:5" ht="15.75" customHeight="1" x14ac:dyDescent="0.2">
      <c r="A134" s="20"/>
      <c r="B134" s="20"/>
      <c r="C134" s="20"/>
      <c r="D134" s="20"/>
      <c r="E134" s="20"/>
    </row>
    <row r="135" spans="1:5" ht="15.75" customHeight="1" x14ac:dyDescent="0.2">
      <c r="A135" s="20"/>
      <c r="B135" s="20"/>
      <c r="C135" s="20"/>
      <c r="D135" s="20"/>
      <c r="E135" s="20"/>
    </row>
    <row r="136" spans="1:5" ht="15.75" customHeight="1" x14ac:dyDescent="0.2">
      <c r="A136" s="20"/>
      <c r="B136" s="20"/>
      <c r="C136" s="20"/>
      <c r="D136" s="20"/>
      <c r="E136" s="20"/>
    </row>
    <row r="137" spans="1:5" ht="15.75" customHeight="1" x14ac:dyDescent="0.2">
      <c r="A137" s="20"/>
      <c r="B137" s="20"/>
      <c r="C137" s="20"/>
      <c r="D137" s="20"/>
      <c r="E137" s="20"/>
    </row>
    <row r="138" spans="1:5" ht="15.75" customHeight="1" x14ac:dyDescent="0.2">
      <c r="A138" s="20"/>
      <c r="B138" s="20"/>
      <c r="C138" s="20"/>
      <c r="D138" s="20"/>
      <c r="E138" s="20"/>
    </row>
    <row r="139" spans="1:5" ht="15.75" customHeight="1" x14ac:dyDescent="0.2">
      <c r="A139" s="20"/>
      <c r="B139" s="20"/>
      <c r="C139" s="20"/>
      <c r="D139" s="20"/>
      <c r="E139" s="20"/>
    </row>
    <row r="140" spans="1:5" ht="15.75" customHeight="1" x14ac:dyDescent="0.2">
      <c r="A140" s="20"/>
      <c r="B140" s="20"/>
      <c r="C140" s="20"/>
      <c r="D140" s="20"/>
      <c r="E140" s="20"/>
    </row>
    <row r="141" spans="1:5" ht="15.75" customHeight="1" x14ac:dyDescent="0.2">
      <c r="A141" s="20"/>
      <c r="B141" s="20"/>
      <c r="C141" s="20"/>
      <c r="D141" s="20"/>
      <c r="E141" s="20"/>
    </row>
    <row r="142" spans="1:5" ht="15.75" customHeight="1" x14ac:dyDescent="0.2">
      <c r="A142" s="20"/>
      <c r="B142" s="20"/>
      <c r="C142" s="20"/>
      <c r="D142" s="20"/>
      <c r="E142" s="20"/>
    </row>
    <row r="143" spans="1:5" ht="15.75" customHeight="1" x14ac:dyDescent="0.2">
      <c r="A143" s="20"/>
      <c r="B143" s="20"/>
      <c r="C143" s="20"/>
      <c r="D143" s="20"/>
      <c r="E143" s="20"/>
    </row>
    <row r="144" spans="1:5" ht="15.75" customHeight="1" x14ac:dyDescent="0.2">
      <c r="A144" s="20"/>
      <c r="B144" s="20"/>
      <c r="C144" s="20"/>
      <c r="D144" s="20"/>
      <c r="E144" s="20"/>
    </row>
    <row r="145" spans="1:5" ht="15.75" customHeight="1" x14ac:dyDescent="0.2">
      <c r="A145" s="20"/>
      <c r="B145" s="20"/>
      <c r="C145" s="20"/>
      <c r="D145" s="20"/>
      <c r="E145" s="20"/>
    </row>
    <row r="146" spans="1:5" ht="15.75" customHeight="1" x14ac:dyDescent="0.2">
      <c r="A146" s="20"/>
      <c r="B146" s="20"/>
      <c r="C146" s="20"/>
      <c r="D146" s="20"/>
      <c r="E146" s="20"/>
    </row>
    <row r="147" spans="1:5" ht="15.75" customHeight="1" x14ac:dyDescent="0.2">
      <c r="A147" s="20"/>
      <c r="B147" s="20"/>
      <c r="C147" s="20"/>
      <c r="D147" s="20"/>
      <c r="E147" s="20"/>
    </row>
    <row r="148" spans="1:5" ht="15.75" customHeight="1" x14ac:dyDescent="0.2">
      <c r="A148" s="20"/>
      <c r="B148" s="20"/>
      <c r="C148" s="20"/>
      <c r="D148" s="20"/>
      <c r="E148" s="20"/>
    </row>
    <row r="149" spans="1:5" ht="15.75" customHeight="1" x14ac:dyDescent="0.2">
      <c r="A149" s="20"/>
      <c r="B149" s="20"/>
      <c r="C149" s="20"/>
      <c r="D149" s="20"/>
      <c r="E149" s="20"/>
    </row>
    <row r="150" spans="1:5" ht="15.75" customHeight="1" x14ac:dyDescent="0.2">
      <c r="A150" s="20"/>
      <c r="B150" s="20"/>
      <c r="C150" s="20"/>
      <c r="D150" s="20"/>
      <c r="E150" s="20"/>
    </row>
    <row r="151" spans="1:5" ht="15.75" customHeight="1" x14ac:dyDescent="0.2">
      <c r="A151" s="20"/>
      <c r="B151" s="20"/>
      <c r="C151" s="20"/>
      <c r="D151" s="20"/>
      <c r="E151" s="20"/>
    </row>
    <row r="152" spans="1:5" ht="15.75" customHeight="1" x14ac:dyDescent="0.2">
      <c r="A152" s="20"/>
      <c r="B152" s="20"/>
      <c r="C152" s="20"/>
      <c r="D152" s="20"/>
      <c r="E152" s="20"/>
    </row>
    <row r="153" spans="1:5" ht="15.75" customHeight="1" x14ac:dyDescent="0.2">
      <c r="A153" s="20"/>
      <c r="B153" s="20"/>
      <c r="C153" s="20"/>
      <c r="D153" s="20"/>
      <c r="E153" s="20"/>
    </row>
    <row r="154" spans="1:5" ht="15.75" customHeight="1" x14ac:dyDescent="0.2">
      <c r="A154" s="20"/>
      <c r="B154" s="20"/>
      <c r="C154" s="20"/>
      <c r="D154" s="20"/>
      <c r="E154" s="20"/>
    </row>
    <row r="155" spans="1:5" ht="15.75" customHeight="1" x14ac:dyDescent="0.2">
      <c r="A155" s="20"/>
      <c r="B155" s="20"/>
      <c r="C155" s="20"/>
      <c r="D155" s="20"/>
      <c r="E155" s="20"/>
    </row>
    <row r="156" spans="1:5" ht="15.75" customHeight="1" x14ac:dyDescent="0.2">
      <c r="A156" s="20"/>
      <c r="B156" s="20"/>
      <c r="C156" s="20"/>
      <c r="D156" s="20"/>
      <c r="E156" s="20"/>
    </row>
    <row r="157" spans="1:5" ht="15.75" customHeight="1" x14ac:dyDescent="0.2">
      <c r="A157" s="20"/>
      <c r="B157" s="20"/>
      <c r="C157" s="20"/>
      <c r="D157" s="20"/>
      <c r="E157" s="20"/>
    </row>
    <row r="158" spans="1:5" ht="15.75" customHeight="1" x14ac:dyDescent="0.2">
      <c r="A158" s="20"/>
      <c r="B158" s="20"/>
      <c r="C158" s="20"/>
      <c r="D158" s="20"/>
      <c r="E158" s="20"/>
    </row>
    <row r="159" spans="1:5" ht="15.75" customHeight="1" x14ac:dyDescent="0.2">
      <c r="A159" s="20"/>
      <c r="B159" s="20"/>
      <c r="C159" s="20"/>
      <c r="D159" s="20"/>
      <c r="E159" s="20"/>
    </row>
    <row r="160" spans="1:5" ht="15.75" customHeight="1" x14ac:dyDescent="0.2">
      <c r="A160" s="20"/>
      <c r="B160" s="20"/>
      <c r="C160" s="20"/>
      <c r="D160" s="20"/>
      <c r="E160" s="20"/>
    </row>
    <row r="161" spans="1:5" ht="15.75" customHeight="1" x14ac:dyDescent="0.2">
      <c r="A161" s="20"/>
      <c r="B161" s="20"/>
      <c r="C161" s="20"/>
      <c r="D161" s="20"/>
      <c r="E161" s="20"/>
    </row>
    <row r="162" spans="1:5" ht="15.75" customHeight="1" x14ac:dyDescent="0.2">
      <c r="A162" s="20"/>
      <c r="B162" s="20"/>
      <c r="C162" s="20"/>
      <c r="D162" s="20"/>
      <c r="E162" s="20"/>
    </row>
    <row r="163" spans="1:5" ht="15.75" customHeight="1" x14ac:dyDescent="0.2">
      <c r="A163" s="20"/>
      <c r="B163" s="20"/>
      <c r="C163" s="20"/>
      <c r="D163" s="20"/>
      <c r="E163" s="20"/>
    </row>
    <row r="164" spans="1:5" ht="15.75" customHeight="1" x14ac:dyDescent="0.2">
      <c r="A164" s="20"/>
      <c r="B164" s="20"/>
      <c r="C164" s="20"/>
      <c r="D164" s="20"/>
      <c r="E164" s="20"/>
    </row>
    <row r="165" spans="1:5" ht="15.75" customHeight="1" x14ac:dyDescent="0.2">
      <c r="A165" s="20"/>
      <c r="B165" s="20"/>
      <c r="C165" s="20"/>
      <c r="D165" s="20"/>
      <c r="E165" s="20"/>
    </row>
    <row r="166" spans="1:5" ht="15.75" customHeight="1" x14ac:dyDescent="0.2">
      <c r="A166" s="20"/>
      <c r="B166" s="20"/>
      <c r="C166" s="20"/>
      <c r="D166" s="20"/>
      <c r="E166" s="20"/>
    </row>
    <row r="167" spans="1:5" ht="15.75" customHeight="1" x14ac:dyDescent="0.2">
      <c r="A167" s="20"/>
      <c r="B167" s="20"/>
      <c r="C167" s="20"/>
      <c r="D167" s="20"/>
      <c r="E167" s="20"/>
    </row>
    <row r="168" spans="1:5" ht="15.75" customHeight="1" x14ac:dyDescent="0.2">
      <c r="A168" s="20"/>
      <c r="B168" s="20"/>
      <c r="C168" s="20"/>
      <c r="D168" s="20"/>
      <c r="E168" s="20"/>
    </row>
    <row r="169" spans="1:5" ht="15.75" customHeight="1" x14ac:dyDescent="0.2">
      <c r="A169" s="20"/>
      <c r="B169" s="20"/>
      <c r="C169" s="20"/>
      <c r="D169" s="20"/>
      <c r="E169" s="20"/>
    </row>
    <row r="170" spans="1:5" ht="15.75" customHeight="1" x14ac:dyDescent="0.2">
      <c r="A170" s="20"/>
      <c r="B170" s="20"/>
      <c r="C170" s="20"/>
      <c r="D170" s="20"/>
      <c r="E170" s="20"/>
    </row>
    <row r="171" spans="1:5" ht="15.75" customHeight="1" x14ac:dyDescent="0.2">
      <c r="A171" s="20"/>
      <c r="B171" s="20"/>
      <c r="C171" s="20"/>
      <c r="D171" s="20"/>
      <c r="E171" s="20"/>
    </row>
    <row r="172" spans="1:5" ht="15.75" customHeight="1" x14ac:dyDescent="0.2">
      <c r="A172" s="20"/>
      <c r="B172" s="20"/>
      <c r="C172" s="20"/>
      <c r="D172" s="20"/>
      <c r="E172" s="20"/>
    </row>
    <row r="173" spans="1:5" ht="15.75" customHeight="1" x14ac:dyDescent="0.2">
      <c r="A173" s="20"/>
      <c r="B173" s="20"/>
      <c r="C173" s="20"/>
      <c r="D173" s="20"/>
      <c r="E173" s="20"/>
    </row>
    <row r="174" spans="1:5" ht="15.75" customHeight="1" x14ac:dyDescent="0.2">
      <c r="A174" s="20"/>
      <c r="B174" s="20"/>
      <c r="C174" s="20"/>
      <c r="D174" s="20"/>
      <c r="E174" s="20"/>
    </row>
    <row r="175" spans="1:5" ht="15.75" customHeight="1" x14ac:dyDescent="0.2">
      <c r="A175" s="20"/>
      <c r="B175" s="20"/>
      <c r="C175" s="20"/>
      <c r="D175" s="20"/>
      <c r="E175" s="20"/>
    </row>
    <row r="176" spans="1:5" ht="15.75" customHeight="1" x14ac:dyDescent="0.2">
      <c r="A176" s="20"/>
      <c r="B176" s="20"/>
      <c r="C176" s="20"/>
      <c r="D176" s="20"/>
      <c r="E176" s="20"/>
    </row>
    <row r="177" spans="1:5" ht="15.75" customHeight="1" x14ac:dyDescent="0.2">
      <c r="A177" s="20"/>
      <c r="B177" s="20"/>
      <c r="C177" s="20"/>
      <c r="D177" s="20"/>
      <c r="E177" s="20"/>
    </row>
    <row r="178" spans="1:5" ht="15.75" customHeight="1" x14ac:dyDescent="0.2">
      <c r="A178" s="20"/>
      <c r="B178" s="20"/>
      <c r="C178" s="20"/>
      <c r="D178" s="20"/>
      <c r="E178" s="20"/>
    </row>
    <row r="179" spans="1:5" ht="15.75" customHeight="1" x14ac:dyDescent="0.2">
      <c r="A179" s="20"/>
      <c r="B179" s="20"/>
      <c r="C179" s="20"/>
      <c r="D179" s="20"/>
      <c r="E179" s="20"/>
    </row>
    <row r="180" spans="1:5" ht="15.75" customHeight="1" x14ac:dyDescent="0.2">
      <c r="A180" s="20"/>
      <c r="B180" s="20"/>
      <c r="C180" s="20"/>
      <c r="D180" s="20"/>
      <c r="E180" s="20"/>
    </row>
    <row r="181" spans="1:5" ht="15.75" customHeight="1" x14ac:dyDescent="0.2">
      <c r="A181" s="20"/>
      <c r="B181" s="20"/>
      <c r="C181" s="20"/>
      <c r="D181" s="20"/>
      <c r="E181" s="20"/>
    </row>
    <row r="182" spans="1:5" ht="15.75" customHeight="1" x14ac:dyDescent="0.2">
      <c r="A182" s="20"/>
      <c r="B182" s="20"/>
      <c r="C182" s="20"/>
      <c r="D182" s="20"/>
      <c r="E182" s="20"/>
    </row>
    <row r="183" spans="1:5" ht="15.75" customHeight="1" x14ac:dyDescent="0.2">
      <c r="A183" s="20"/>
      <c r="B183" s="20"/>
      <c r="C183" s="20"/>
      <c r="D183" s="20"/>
      <c r="E183" s="20"/>
    </row>
    <row r="184" spans="1:5" ht="15.75" customHeight="1" x14ac:dyDescent="0.2">
      <c r="A184" s="20"/>
      <c r="B184" s="20"/>
      <c r="C184" s="20"/>
      <c r="D184" s="20"/>
      <c r="E184" s="20"/>
    </row>
    <row r="185" spans="1:5" ht="15.75" customHeight="1" x14ac:dyDescent="0.2">
      <c r="A185" s="20"/>
      <c r="B185" s="20"/>
      <c r="C185" s="20"/>
      <c r="D185" s="20"/>
      <c r="E185" s="20"/>
    </row>
    <row r="186" spans="1:5" ht="15.75" customHeight="1" x14ac:dyDescent="0.2">
      <c r="A186" s="20"/>
      <c r="B186" s="20"/>
      <c r="C186" s="20"/>
      <c r="D186" s="20"/>
      <c r="E186" s="20"/>
    </row>
    <row r="187" spans="1:5" ht="15.75" customHeight="1" x14ac:dyDescent="0.2">
      <c r="A187" s="20"/>
      <c r="B187" s="20"/>
      <c r="C187" s="20"/>
      <c r="D187" s="20"/>
      <c r="E187" s="20"/>
    </row>
    <row r="188" spans="1:5" ht="15.75" customHeight="1" x14ac:dyDescent="0.2">
      <c r="A188" s="20"/>
      <c r="B188" s="20"/>
      <c r="C188" s="20"/>
      <c r="D188" s="20"/>
      <c r="E188" s="20"/>
    </row>
    <row r="189" spans="1:5" ht="15.75" customHeight="1" x14ac:dyDescent="0.2">
      <c r="A189" s="20"/>
      <c r="B189" s="20"/>
      <c r="C189" s="20"/>
      <c r="D189" s="20"/>
      <c r="E189" s="20"/>
    </row>
    <row r="190" spans="1:5" ht="15.75" customHeight="1" x14ac:dyDescent="0.2">
      <c r="A190" s="20"/>
      <c r="B190" s="20"/>
      <c r="C190" s="20"/>
      <c r="D190" s="20"/>
      <c r="E190" s="20"/>
    </row>
    <row r="191" spans="1:5" ht="15.75" customHeight="1" x14ac:dyDescent="0.2">
      <c r="A191" s="20"/>
      <c r="B191" s="20"/>
      <c r="C191" s="20"/>
      <c r="D191" s="20"/>
      <c r="E191" s="20"/>
    </row>
    <row r="192" spans="1:5" ht="15.75" customHeight="1" x14ac:dyDescent="0.2">
      <c r="A192" s="20"/>
      <c r="B192" s="20"/>
      <c r="C192" s="20"/>
      <c r="D192" s="20"/>
      <c r="E192" s="20"/>
    </row>
    <row r="193" spans="1:5" ht="15.75" customHeight="1" x14ac:dyDescent="0.2">
      <c r="A193" s="20"/>
      <c r="B193" s="20"/>
      <c r="C193" s="20"/>
      <c r="D193" s="20"/>
      <c r="E193" s="20"/>
    </row>
    <row r="194" spans="1:5" ht="15.75" customHeight="1" x14ac:dyDescent="0.2">
      <c r="A194" s="20"/>
      <c r="B194" s="20"/>
      <c r="C194" s="20"/>
      <c r="D194" s="20"/>
      <c r="E194" s="20"/>
    </row>
    <row r="195" spans="1:5" ht="15.75" customHeight="1" x14ac:dyDescent="0.2">
      <c r="A195" s="20"/>
      <c r="B195" s="20"/>
      <c r="C195" s="20"/>
      <c r="D195" s="20"/>
      <c r="E195" s="20"/>
    </row>
    <row r="196" spans="1:5" ht="15.75" customHeight="1" x14ac:dyDescent="0.2">
      <c r="A196" s="20"/>
      <c r="B196" s="20"/>
      <c r="C196" s="20"/>
      <c r="D196" s="20"/>
      <c r="E196" s="20"/>
    </row>
    <row r="197" spans="1:5" ht="15.75" customHeight="1" x14ac:dyDescent="0.2">
      <c r="A197" s="20"/>
      <c r="B197" s="20"/>
      <c r="C197" s="20"/>
      <c r="D197" s="20"/>
      <c r="E197" s="20"/>
    </row>
    <row r="198" spans="1:5" ht="15.75" customHeight="1" x14ac:dyDescent="0.2">
      <c r="A198" s="20"/>
      <c r="B198" s="20"/>
      <c r="C198" s="20"/>
      <c r="D198" s="20"/>
      <c r="E198" s="20"/>
    </row>
    <row r="199" spans="1:5" ht="15.75" customHeight="1" x14ac:dyDescent="0.2">
      <c r="A199" s="20"/>
      <c r="B199" s="20"/>
      <c r="C199" s="20"/>
      <c r="D199" s="20"/>
      <c r="E199" s="20"/>
    </row>
    <row r="200" spans="1:5" ht="15.75" customHeight="1" x14ac:dyDescent="0.2">
      <c r="A200" s="20"/>
      <c r="B200" s="20"/>
      <c r="C200" s="20"/>
      <c r="D200" s="20"/>
      <c r="E200" s="20"/>
    </row>
    <row r="201" spans="1:5" ht="15.75" customHeight="1" x14ac:dyDescent="0.2">
      <c r="A201" s="20"/>
      <c r="B201" s="20"/>
      <c r="C201" s="20"/>
      <c r="D201" s="20"/>
      <c r="E201" s="20"/>
    </row>
    <row r="202" spans="1:5" ht="15.75" customHeight="1" x14ac:dyDescent="0.2">
      <c r="A202" s="20"/>
      <c r="B202" s="20"/>
      <c r="C202" s="20"/>
      <c r="D202" s="20"/>
      <c r="E202" s="20"/>
    </row>
    <row r="203" spans="1:5" ht="15.75" customHeight="1" x14ac:dyDescent="0.2">
      <c r="A203" s="20"/>
      <c r="B203" s="20"/>
      <c r="C203" s="20"/>
      <c r="D203" s="20"/>
      <c r="E203" s="20"/>
    </row>
    <row r="204" spans="1:5" ht="15.75" customHeight="1" x14ac:dyDescent="0.2">
      <c r="A204" s="20"/>
      <c r="B204" s="20"/>
      <c r="C204" s="20"/>
      <c r="D204" s="20"/>
      <c r="E204" s="20"/>
    </row>
    <row r="205" spans="1:5" ht="15.75" customHeight="1" x14ac:dyDescent="0.2">
      <c r="A205" s="20"/>
      <c r="B205" s="20"/>
      <c r="C205" s="20"/>
      <c r="D205" s="20"/>
      <c r="E205" s="20"/>
    </row>
    <row r="206" spans="1:5" ht="15.75" customHeight="1" x14ac:dyDescent="0.2">
      <c r="A206" s="20"/>
      <c r="B206" s="20"/>
      <c r="C206" s="20"/>
      <c r="D206" s="20"/>
      <c r="E206" s="20"/>
    </row>
    <row r="207" spans="1:5" ht="15.75" customHeight="1" x14ac:dyDescent="0.2">
      <c r="A207" s="20"/>
      <c r="B207" s="20"/>
      <c r="C207" s="20"/>
      <c r="D207" s="20"/>
      <c r="E207" s="20"/>
    </row>
    <row r="208" spans="1:5" ht="15.75" customHeight="1" x14ac:dyDescent="0.2">
      <c r="A208" s="20"/>
      <c r="B208" s="20"/>
      <c r="C208" s="20"/>
      <c r="D208" s="20"/>
      <c r="E208" s="20"/>
    </row>
    <row r="209" spans="1:5" ht="15.75" customHeight="1" x14ac:dyDescent="0.2">
      <c r="A209" s="20"/>
      <c r="B209" s="20"/>
      <c r="C209" s="20"/>
      <c r="D209" s="20"/>
      <c r="E209" s="20"/>
    </row>
    <row r="210" spans="1:5" ht="15.75" customHeight="1" x14ac:dyDescent="0.2">
      <c r="A210" s="20"/>
      <c r="B210" s="20"/>
      <c r="C210" s="20"/>
      <c r="D210" s="20"/>
      <c r="E210" s="20"/>
    </row>
    <row r="211" spans="1:5" ht="15.75" customHeight="1" x14ac:dyDescent="0.2">
      <c r="A211" s="20"/>
      <c r="B211" s="20"/>
      <c r="C211" s="20"/>
      <c r="D211" s="20"/>
      <c r="E211" s="20"/>
    </row>
    <row r="212" spans="1:5" ht="15.75" customHeight="1" x14ac:dyDescent="0.2">
      <c r="A212" s="20"/>
      <c r="B212" s="20"/>
      <c r="C212" s="20"/>
      <c r="D212" s="20"/>
      <c r="E212" s="20"/>
    </row>
    <row r="213" spans="1:5" ht="15.75" customHeight="1" x14ac:dyDescent="0.2">
      <c r="A213" s="20"/>
      <c r="B213" s="20"/>
      <c r="C213" s="20"/>
      <c r="D213" s="20"/>
      <c r="E213" s="20"/>
    </row>
    <row r="214" spans="1:5" ht="15.75" customHeight="1" x14ac:dyDescent="0.2">
      <c r="A214" s="20"/>
      <c r="B214" s="20"/>
      <c r="C214" s="20"/>
      <c r="D214" s="20"/>
      <c r="E214" s="20"/>
    </row>
    <row r="215" spans="1:5" ht="15.75" customHeight="1" x14ac:dyDescent="0.2">
      <c r="A215" s="20"/>
      <c r="B215" s="20"/>
      <c r="C215" s="20"/>
      <c r="D215" s="20"/>
      <c r="E215" s="20"/>
    </row>
    <row r="216" spans="1:5" ht="15.75" customHeight="1" x14ac:dyDescent="0.2">
      <c r="A216" s="20"/>
      <c r="B216" s="20"/>
      <c r="C216" s="20"/>
      <c r="D216" s="20"/>
      <c r="E216" s="20"/>
    </row>
    <row r="217" spans="1:5" ht="15.75" customHeight="1" x14ac:dyDescent="0.2">
      <c r="A217" s="20"/>
      <c r="B217" s="20"/>
      <c r="C217" s="20"/>
      <c r="D217" s="20"/>
      <c r="E217" s="20"/>
    </row>
    <row r="218" spans="1:5" ht="15.75" customHeight="1" x14ac:dyDescent="0.2">
      <c r="A218" s="20"/>
      <c r="B218" s="20"/>
      <c r="C218" s="20"/>
      <c r="D218" s="20"/>
      <c r="E218" s="20"/>
    </row>
    <row r="219" spans="1:5" ht="15.75" customHeight="1" x14ac:dyDescent="0.2">
      <c r="A219" s="20"/>
      <c r="B219" s="20"/>
      <c r="C219" s="20"/>
      <c r="D219" s="20"/>
      <c r="E219" s="20"/>
    </row>
    <row r="220" spans="1:5" ht="15.75" customHeight="1" x14ac:dyDescent="0.2">
      <c r="A220" s="20"/>
      <c r="B220" s="20"/>
      <c r="C220" s="20"/>
      <c r="D220" s="20"/>
      <c r="E220" s="20"/>
    </row>
    <row r="221" spans="1:5" ht="15.75" customHeight="1" x14ac:dyDescent="0.2">
      <c r="A221" s="20"/>
      <c r="B221" s="20"/>
      <c r="C221" s="20"/>
      <c r="D221" s="20"/>
      <c r="E221" s="20"/>
    </row>
    <row r="222" spans="1:5" ht="15.75" customHeight="1" x14ac:dyDescent="0.2">
      <c r="A222" s="20"/>
      <c r="B222" s="20"/>
      <c r="C222" s="20"/>
      <c r="D222" s="20"/>
      <c r="E222" s="20"/>
    </row>
    <row r="223" spans="1:5" ht="15.75" customHeight="1" x14ac:dyDescent="0.2">
      <c r="A223" s="20"/>
      <c r="B223" s="20"/>
      <c r="C223" s="20"/>
      <c r="D223" s="20"/>
      <c r="E223" s="20"/>
    </row>
    <row r="224" spans="1:5" ht="15.75" customHeight="1" x14ac:dyDescent="0.2">
      <c r="A224" s="20"/>
      <c r="B224" s="20"/>
      <c r="C224" s="20"/>
      <c r="D224" s="20"/>
      <c r="E224" s="20"/>
    </row>
    <row r="225" spans="1:5" ht="15.75" customHeight="1" x14ac:dyDescent="0.2">
      <c r="A225" s="20"/>
      <c r="B225" s="20"/>
      <c r="C225" s="20"/>
      <c r="D225" s="20"/>
      <c r="E225" s="20"/>
    </row>
    <row r="226" spans="1:5" ht="15.75" customHeight="1" x14ac:dyDescent="0.2">
      <c r="A226" s="20"/>
      <c r="B226" s="20"/>
      <c r="C226" s="20"/>
      <c r="D226" s="20"/>
      <c r="E226" s="20"/>
    </row>
    <row r="227" spans="1:5" ht="15.75" customHeight="1" x14ac:dyDescent="0.2">
      <c r="A227" s="20"/>
      <c r="B227" s="20"/>
      <c r="C227" s="20"/>
      <c r="D227" s="20"/>
      <c r="E227" s="20"/>
    </row>
    <row r="228" spans="1:5" ht="15.75" customHeight="1" x14ac:dyDescent="0.2">
      <c r="A228" s="20"/>
      <c r="B228" s="20"/>
      <c r="C228" s="20"/>
      <c r="D228" s="20"/>
      <c r="E228" s="20"/>
    </row>
    <row r="229" spans="1:5" ht="15.75" customHeight="1" x14ac:dyDescent="0.2">
      <c r="A229" s="20"/>
      <c r="B229" s="20"/>
      <c r="C229" s="20"/>
      <c r="D229" s="20"/>
      <c r="E229" s="20"/>
    </row>
    <row r="230" spans="1:5" ht="15.75" customHeight="1" x14ac:dyDescent="0.2">
      <c r="A230" s="20"/>
      <c r="B230" s="20"/>
      <c r="C230" s="20"/>
      <c r="D230" s="20"/>
      <c r="E230" s="20"/>
    </row>
    <row r="231" spans="1:5" ht="15.75" customHeight="1" x14ac:dyDescent="0.2">
      <c r="A231" s="20"/>
      <c r="B231" s="20"/>
      <c r="C231" s="20"/>
      <c r="D231" s="20"/>
      <c r="E231" s="20"/>
    </row>
    <row r="232" spans="1:5" ht="15.75" customHeight="1" x14ac:dyDescent="0.2">
      <c r="A232" s="20"/>
      <c r="B232" s="20"/>
      <c r="C232" s="20"/>
      <c r="D232" s="20"/>
      <c r="E232" s="20"/>
    </row>
    <row r="233" spans="1:5" ht="15.75" customHeight="1" x14ac:dyDescent="0.2">
      <c r="A233" s="20"/>
      <c r="B233" s="20"/>
      <c r="C233" s="20"/>
      <c r="D233" s="20"/>
      <c r="E233" s="20"/>
    </row>
    <row r="234" spans="1:5" ht="15.75" customHeight="1" x14ac:dyDescent="0.2">
      <c r="A234" s="20"/>
      <c r="B234" s="20"/>
      <c r="C234" s="20"/>
      <c r="D234" s="20"/>
      <c r="E234" s="20"/>
    </row>
    <row r="235" spans="1:5" ht="15.75" customHeight="1" x14ac:dyDescent="0.2">
      <c r="A235" s="20"/>
      <c r="B235" s="20"/>
      <c r="C235" s="20"/>
      <c r="D235" s="20"/>
      <c r="E235" s="20"/>
    </row>
    <row r="236" spans="1:5" ht="15.75" customHeight="1" x14ac:dyDescent="0.2">
      <c r="A236" s="20"/>
      <c r="B236" s="20"/>
      <c r="C236" s="20"/>
      <c r="D236" s="20"/>
      <c r="E236" s="20"/>
    </row>
    <row r="237" spans="1:5" ht="15.75" customHeight="1" x14ac:dyDescent="0.2"/>
    <row r="238" spans="1:5" ht="15.75" customHeight="1" x14ac:dyDescent="0.2"/>
    <row r="239" spans="1:5" ht="15.75" customHeight="1" x14ac:dyDescent="0.2"/>
    <row r="240" spans="1:5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1">
    <mergeCell ref="C32:D32"/>
    <mergeCell ref="C34:D34"/>
    <mergeCell ref="A35:B35"/>
    <mergeCell ref="C36:D36"/>
    <mergeCell ref="A16:C16"/>
    <mergeCell ref="A17:C17"/>
    <mergeCell ref="A18:C18"/>
    <mergeCell ref="A19:C19"/>
    <mergeCell ref="A20:C20"/>
    <mergeCell ref="A23:E23"/>
    <mergeCell ref="A24:E24"/>
    <mergeCell ref="C12:E12"/>
    <mergeCell ref="A13:E13"/>
    <mergeCell ref="A14:C14"/>
    <mergeCell ref="A15:C15"/>
    <mergeCell ref="A26:B26"/>
    <mergeCell ref="C26:D26"/>
    <mergeCell ref="A8:B8"/>
    <mergeCell ref="A9:B9"/>
    <mergeCell ref="A10:B10"/>
    <mergeCell ref="A11:B11"/>
    <mergeCell ref="A1:E1"/>
    <mergeCell ref="A2:E2"/>
    <mergeCell ref="A4:E4"/>
    <mergeCell ref="A6:E6"/>
    <mergeCell ref="A7:B7"/>
    <mergeCell ref="C7:E7"/>
    <mergeCell ref="C8:E8"/>
    <mergeCell ref="C9:E9"/>
    <mergeCell ref="C10:E10"/>
    <mergeCell ref="C11:E11"/>
  </mergeCells>
  <dataValidations count="2">
    <dataValidation type="list" allowBlank="1" showErrorMessage="1" sqref="C8" xr:uid="{00000000-0002-0000-0100-000001000000}">
      <formula1>"Асистент,Главен асистент,Доцент,Професор"</formula1>
    </dataValidation>
    <dataValidation type="list" allowBlank="1" showErrorMessage="1" sqref="C9" xr:uid="{00000000-0002-0000-0100-000002000000}">
      <formula1>"Доктор,Доктор на науките"</formula1>
    </dataValidation>
  </dataValidations>
  <printOptions horizontalCentered="1"/>
  <pageMargins left="0.7" right="0.7" top="0.75" bottom="0.75" header="0" footer="0"/>
  <pageSetup paperSize="9" pageOrder="overThenDown" orientation="portrait" cellComments="atEnd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100-000000000000}">
          <x14:formula1>
            <xm:f>Faculty!$A$2:$C$9</xm:f>
          </x14:formula1>
          <xm:sqref>C10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G1000"/>
  <sheetViews>
    <sheetView topLeftCell="A14" workbookViewId="0">
      <selection activeCell="B35" sqref="B35:D35"/>
    </sheetView>
  </sheetViews>
  <sheetFormatPr defaultColWidth="12.5703125" defaultRowHeight="15" customHeight="1" x14ac:dyDescent="0.2"/>
  <cols>
    <col min="1" max="1" width="61.28515625" style="64" customWidth="1"/>
    <col min="2" max="2" width="12" style="103" customWidth="1"/>
    <col min="3" max="3" width="6.5703125" style="64" customWidth="1"/>
    <col min="4" max="4" width="9.42578125" style="64" customWidth="1"/>
    <col min="5" max="6" width="12.5703125" customWidth="1"/>
  </cols>
  <sheetData>
    <row r="1" spans="1:4" ht="12.75" x14ac:dyDescent="0.2">
      <c r="A1" s="65" t="s">
        <v>44</v>
      </c>
      <c r="B1" s="66"/>
      <c r="C1" s="66"/>
      <c r="D1" s="67"/>
    </row>
    <row r="2" spans="1:4" ht="12.75" x14ac:dyDescent="0.2">
      <c r="A2" s="68" t="s">
        <v>45</v>
      </c>
      <c r="B2" s="68" t="s">
        <v>46</v>
      </c>
      <c r="C2" s="68" t="s">
        <v>47</v>
      </c>
      <c r="D2" s="68" t="s">
        <v>48</v>
      </c>
    </row>
    <row r="3" spans="1:4" ht="12.75" x14ac:dyDescent="0.2">
      <c r="A3" s="69" t="s">
        <v>49</v>
      </c>
      <c r="B3" s="101"/>
      <c r="C3" s="70"/>
      <c r="D3" s="71"/>
    </row>
    <row r="4" spans="1:4" ht="12.75" x14ac:dyDescent="0.2">
      <c r="A4" s="72" t="s">
        <v>50</v>
      </c>
      <c r="B4" s="100"/>
      <c r="C4" s="74">
        <v>10</v>
      </c>
      <c r="D4" s="76" t="str">
        <f t="shared" ref="D4:D6" si="0">IF(B4="","",B4*C4)</f>
        <v/>
      </c>
    </row>
    <row r="5" spans="1:4" ht="12.75" x14ac:dyDescent="0.2">
      <c r="A5" s="72" t="s">
        <v>51</v>
      </c>
      <c r="B5" s="100"/>
      <c r="C5" s="74">
        <v>8</v>
      </c>
      <c r="D5" s="76" t="str">
        <f t="shared" si="0"/>
        <v/>
      </c>
    </row>
    <row r="6" spans="1:4" ht="12.75" x14ac:dyDescent="0.2">
      <c r="A6" s="72" t="s">
        <v>52</v>
      </c>
      <c r="B6" s="100"/>
      <c r="C6" s="74">
        <v>4</v>
      </c>
      <c r="D6" s="76" t="str">
        <f t="shared" si="0"/>
        <v/>
      </c>
    </row>
    <row r="7" spans="1:4" ht="12.75" x14ac:dyDescent="0.2">
      <c r="A7" s="69" t="s">
        <v>53</v>
      </c>
      <c r="B7" s="101"/>
      <c r="C7" s="70"/>
      <c r="D7" s="71"/>
    </row>
    <row r="8" spans="1:4" ht="12.75" x14ac:dyDescent="0.2">
      <c r="A8" s="72" t="s">
        <v>54</v>
      </c>
      <c r="B8" s="100"/>
      <c r="C8" s="74">
        <v>1</v>
      </c>
      <c r="D8" s="76" t="str">
        <f t="shared" ref="D8:D9" si="1">IF(B8="","",B8*C8)</f>
        <v/>
      </c>
    </row>
    <row r="9" spans="1:4" ht="12.75" x14ac:dyDescent="0.2">
      <c r="A9" s="72" t="s">
        <v>55</v>
      </c>
      <c r="B9" s="100"/>
      <c r="C9" s="74">
        <v>2</v>
      </c>
      <c r="D9" s="76" t="str">
        <f t="shared" si="1"/>
        <v/>
      </c>
    </row>
    <row r="10" spans="1:4" ht="12.75" x14ac:dyDescent="0.2">
      <c r="A10" s="69" t="s">
        <v>56</v>
      </c>
      <c r="B10" s="101"/>
      <c r="C10" s="70"/>
      <c r="D10" s="71"/>
    </row>
    <row r="11" spans="1:4" ht="12.75" x14ac:dyDescent="0.2">
      <c r="A11" s="72" t="s">
        <v>57</v>
      </c>
      <c r="B11" s="100"/>
      <c r="C11" s="74">
        <v>10</v>
      </c>
      <c r="D11" s="76" t="str">
        <f t="shared" ref="D11:D13" si="2">IF(B11="","",B11*C11)</f>
        <v/>
      </c>
    </row>
    <row r="12" spans="1:4" ht="12.75" x14ac:dyDescent="0.2">
      <c r="A12" s="72" t="s">
        <v>58</v>
      </c>
      <c r="B12" s="100"/>
      <c r="C12" s="74">
        <v>8</v>
      </c>
      <c r="D12" s="76" t="str">
        <f t="shared" si="2"/>
        <v/>
      </c>
    </row>
    <row r="13" spans="1:4" ht="12.75" x14ac:dyDescent="0.2">
      <c r="A13" s="72" t="s">
        <v>59</v>
      </c>
      <c r="B13" s="100"/>
      <c r="C13" s="74">
        <v>4</v>
      </c>
      <c r="D13" s="76" t="str">
        <f t="shared" si="2"/>
        <v/>
      </c>
    </row>
    <row r="14" spans="1:4" ht="25.5" x14ac:dyDescent="0.2">
      <c r="A14" s="98" t="s">
        <v>60</v>
      </c>
      <c r="B14" s="102"/>
      <c r="C14" s="98"/>
      <c r="D14" s="98"/>
    </row>
    <row r="15" spans="1:4" ht="25.5" x14ac:dyDescent="0.2">
      <c r="A15" s="72" t="s">
        <v>61</v>
      </c>
      <c r="B15" s="100"/>
      <c r="C15" s="74">
        <v>3</v>
      </c>
      <c r="D15" s="99" t="str">
        <f>IF(B15="","",IF(OR('Атестационен лист'!$C$8="Доцент",'Атестационен лист'!$C$8="Професор"),IF(B15="","",B15*C15),IF(OR('Атестационен лист'!$C$8="Асистент",'Атестационен лист'!$C$8="Главен асистент"),"Непр.","Попълн. Атест.л.")))</f>
        <v/>
      </c>
    </row>
    <row r="16" spans="1:4" ht="25.5" x14ac:dyDescent="0.2">
      <c r="A16" s="72" t="s">
        <v>62</v>
      </c>
      <c r="B16" s="100"/>
      <c r="C16" s="74">
        <v>2</v>
      </c>
      <c r="D16" s="99" t="str">
        <f>IF(B16="","",IF(OR('Атестационен лист'!$C$8="Доцент",'Атестационен лист'!$C$8="Професор"),IF(B16="","",B16*C16),IF(OR('Атестационен лист'!$C$8="Асистент",'Атестационен лист'!$C$8="Главен асистент"),"Непр.","Попълн. Атест.л.")))</f>
        <v/>
      </c>
    </row>
    <row r="17" spans="1:4" ht="25.5" x14ac:dyDescent="0.2">
      <c r="A17" s="72" t="s">
        <v>63</v>
      </c>
      <c r="B17" s="100"/>
      <c r="C17" s="74">
        <v>1</v>
      </c>
      <c r="D17" s="99" t="str">
        <f>IF(B17="","",IF(OR('Атестационен лист'!$C$8="Доцент",'Атестационен лист'!$C$8="Професор"),IF(B17="","",B17*C17),IF(OR('Атестационен лист'!$C$8="Асистент",'Атестационен лист'!$C$8="Главен асистент"),"Непр.","Попълн. Атест.л.")))</f>
        <v/>
      </c>
    </row>
    <row r="18" spans="1:4" ht="12.75" x14ac:dyDescent="0.2">
      <c r="A18" s="69" t="s">
        <v>64</v>
      </c>
      <c r="B18" s="101"/>
      <c r="C18" s="70"/>
      <c r="D18" s="71"/>
    </row>
    <row r="19" spans="1:4" ht="25.5" x14ac:dyDescent="0.2">
      <c r="A19" s="72" t="s">
        <v>65</v>
      </c>
      <c r="B19" s="100"/>
      <c r="C19" s="74">
        <v>10</v>
      </c>
      <c r="D19" s="76" t="str">
        <f t="shared" ref="D19:D21" si="3">IF(B19="","",B19*C19)</f>
        <v/>
      </c>
    </row>
    <row r="20" spans="1:4" ht="27.75" customHeight="1" x14ac:dyDescent="0.2">
      <c r="A20" s="72" t="s">
        <v>66</v>
      </c>
      <c r="B20" s="100"/>
      <c r="C20" s="74">
        <v>8</v>
      </c>
      <c r="D20" s="76" t="str">
        <f t="shared" si="3"/>
        <v/>
      </c>
    </row>
    <row r="21" spans="1:4" ht="38.25" x14ac:dyDescent="0.2">
      <c r="A21" s="72" t="s">
        <v>67</v>
      </c>
      <c r="B21" s="100"/>
      <c r="C21" s="74">
        <v>4</v>
      </c>
      <c r="D21" s="76" t="str">
        <f t="shared" si="3"/>
        <v/>
      </c>
    </row>
    <row r="22" spans="1:4" ht="25.5" x14ac:dyDescent="0.2">
      <c r="A22" s="69" t="s">
        <v>68</v>
      </c>
      <c r="B22" s="101"/>
      <c r="C22" s="70"/>
      <c r="D22" s="71"/>
    </row>
    <row r="23" spans="1:4" ht="12.75" x14ac:dyDescent="0.2">
      <c r="A23" s="72" t="s">
        <v>69</v>
      </c>
      <c r="B23" s="100"/>
      <c r="C23" s="74">
        <v>6</v>
      </c>
      <c r="D23" s="76" t="str">
        <f t="shared" ref="D23:D25" si="4">IF(B23="","",B23*C23)</f>
        <v/>
      </c>
    </row>
    <row r="24" spans="1:4" ht="12.75" x14ac:dyDescent="0.2">
      <c r="A24" s="72" t="s">
        <v>70</v>
      </c>
      <c r="B24" s="100"/>
      <c r="C24" s="74">
        <v>4</v>
      </c>
      <c r="D24" s="76" t="str">
        <f t="shared" si="4"/>
        <v/>
      </c>
    </row>
    <row r="25" spans="1:4" ht="12.75" x14ac:dyDescent="0.2">
      <c r="A25" s="72" t="s">
        <v>71</v>
      </c>
      <c r="B25" s="100"/>
      <c r="C25" s="74">
        <v>3</v>
      </c>
      <c r="D25" s="76" t="str">
        <f t="shared" si="4"/>
        <v/>
      </c>
    </row>
    <row r="26" spans="1:4" ht="25.5" x14ac:dyDescent="0.2">
      <c r="A26" s="69" t="s">
        <v>72</v>
      </c>
      <c r="B26" s="101"/>
      <c r="C26" s="70"/>
      <c r="D26" s="71"/>
    </row>
    <row r="27" spans="1:4" ht="12.75" x14ac:dyDescent="0.2">
      <c r="A27" s="72" t="s">
        <v>73</v>
      </c>
      <c r="B27" s="100"/>
      <c r="C27" s="74">
        <v>10</v>
      </c>
      <c r="D27" s="76" t="str">
        <f t="shared" ref="D27:D28" si="5">IF(B27="","",B27*C27)</f>
        <v/>
      </c>
    </row>
    <row r="28" spans="1:4" ht="12.75" x14ac:dyDescent="0.2">
      <c r="A28" s="72" t="s">
        <v>74</v>
      </c>
      <c r="B28" s="100"/>
      <c r="C28" s="74">
        <v>5</v>
      </c>
      <c r="D28" s="76" t="str">
        <f t="shared" si="5"/>
        <v/>
      </c>
    </row>
    <row r="29" spans="1:4" ht="12.75" x14ac:dyDescent="0.2">
      <c r="A29" s="69" t="s">
        <v>75</v>
      </c>
      <c r="B29" s="101"/>
      <c r="C29" s="70"/>
      <c r="D29" s="71"/>
    </row>
    <row r="30" spans="1:4" ht="12.75" x14ac:dyDescent="0.2">
      <c r="A30" s="72" t="s">
        <v>76</v>
      </c>
      <c r="B30" s="100"/>
      <c r="C30" s="74">
        <v>8</v>
      </c>
      <c r="D30" s="74" t="str">
        <f>IF(B30="","",B30*C30)</f>
        <v/>
      </c>
    </row>
    <row r="31" spans="1:4" ht="12.75" x14ac:dyDescent="0.2">
      <c r="A31" s="72" t="s">
        <v>77</v>
      </c>
      <c r="B31" s="100"/>
      <c r="C31" s="74" t="s">
        <v>78</v>
      </c>
      <c r="D31" s="74" t="str">
        <f>IF(B31="","",IF(B31&gt;5, 5,B31))</f>
        <v/>
      </c>
    </row>
    <row r="32" spans="1:4" ht="12.75" x14ac:dyDescent="0.2">
      <c r="A32" s="72" t="s">
        <v>79</v>
      </c>
      <c r="B32" s="100"/>
      <c r="C32" s="74" t="s">
        <v>80</v>
      </c>
      <c r="D32" s="74" t="str">
        <f>IF(B32="","",IF(D31="","Грешка", IF(B32&gt;3, 3,B32)))</f>
        <v/>
      </c>
    </row>
    <row r="33" spans="1:4" ht="12.75" x14ac:dyDescent="0.2">
      <c r="A33" s="80" t="s">
        <v>81</v>
      </c>
      <c r="B33" s="66"/>
      <c r="C33" s="81"/>
      <c r="D33" s="82" t="str">
        <f>IF(COUNT(D4:D32)&gt;0,SUM(D4:D32),"")</f>
        <v/>
      </c>
    </row>
    <row r="34" spans="1:4" ht="12.75" x14ac:dyDescent="0.2">
      <c r="A34" s="83" t="s">
        <v>82</v>
      </c>
      <c r="B34" s="84" t="str">
        <f>IF(OR(B35="",B35="Попълнете Атестационен лист"),"",IF(B35=0, "Незадоволителна", IF(B35=3, "Задоволителна",IF(B35=7,"Добра",IF(B35=10,"Много добра","")))))</f>
        <v/>
      </c>
      <c r="C34" s="66"/>
      <c r="D34" s="67"/>
    </row>
    <row r="35" spans="1:4" ht="12.75" x14ac:dyDescent="0.2">
      <c r="A35" s="83" t="s">
        <v>83</v>
      </c>
      <c r="B35" s="84" t="str">
        <f>IF(D33="","",IF('Атестационен лист'!C8="","Попълнете Атестационен лист",IF(OR('Атестационен лист'!C8="Доцент",'Атестационен лист'!C8="Професор"),IF(D33&lt;=109,0,IF(D33&lt;=134,3,IF(D33&lt;=161,7,IF(D33&gt;161,10,"")))),IF(D33&lt;45,0,IF(D33&lt;55,3,IF(D33&lt;66,7,IF(D33&gt;65,10,"")))))))</f>
        <v/>
      </c>
      <c r="C35" s="66"/>
      <c r="D35" s="67"/>
    </row>
    <row r="36" spans="1:4" ht="12.75" x14ac:dyDescent="0.2">
      <c r="A36" s="83" t="s">
        <v>84</v>
      </c>
      <c r="B36" s="84" t="str">
        <f>IF(OR(B35="",B35="Попълнете Атестационен лист"),"",B35*0.4)</f>
        <v/>
      </c>
      <c r="C36" s="66"/>
      <c r="D36" s="67"/>
    </row>
    <row r="37" spans="1:4" ht="15.75" customHeight="1" x14ac:dyDescent="0.2"/>
    <row r="38" spans="1:4" ht="15.75" customHeight="1" x14ac:dyDescent="0.2"/>
    <row r="39" spans="1:4" ht="15.75" customHeight="1" x14ac:dyDescent="0.2"/>
    <row r="40" spans="1:4" ht="15.75" customHeight="1" x14ac:dyDescent="0.2"/>
    <row r="41" spans="1:4" ht="15.75" customHeight="1" x14ac:dyDescent="0.2"/>
    <row r="42" spans="1:4" ht="15.75" customHeight="1" x14ac:dyDescent="0.2"/>
    <row r="43" spans="1:4" ht="15.75" customHeight="1" x14ac:dyDescent="0.2"/>
    <row r="44" spans="1:4" ht="15.75" customHeight="1" x14ac:dyDescent="0.2"/>
    <row r="45" spans="1:4" ht="15.75" customHeight="1" x14ac:dyDescent="0.2"/>
    <row r="46" spans="1:4" ht="15.75" customHeight="1" x14ac:dyDescent="0.2"/>
    <row r="47" spans="1:4" ht="15.75" customHeight="1" x14ac:dyDescent="0.2"/>
    <row r="48" spans="1:4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spans="5:5" ht="15.75" customHeight="1" x14ac:dyDescent="0.2"/>
    <row r="98" spans="5:5" ht="15.75" customHeight="1" x14ac:dyDescent="0.2"/>
    <row r="99" spans="5:5" ht="15.75" customHeight="1" x14ac:dyDescent="0.2"/>
    <row r="100" spans="5:5" ht="15.75" customHeight="1" x14ac:dyDescent="0.2"/>
    <row r="101" spans="5:5" ht="15.75" customHeight="1" x14ac:dyDescent="0.2"/>
    <row r="102" spans="5:5" ht="15.75" customHeight="1" x14ac:dyDescent="0.2"/>
    <row r="103" spans="5:5" ht="15.75" customHeight="1" x14ac:dyDescent="0.2"/>
    <row r="104" spans="5:5" ht="15.75" customHeight="1" x14ac:dyDescent="0.2"/>
    <row r="105" spans="5:5" ht="15.75" customHeight="1" x14ac:dyDescent="0.2"/>
    <row r="106" spans="5:5" ht="15.75" customHeight="1" x14ac:dyDescent="0.2"/>
    <row r="107" spans="5:5" ht="15.75" customHeight="1" x14ac:dyDescent="0.2"/>
    <row r="108" spans="5:5" ht="15.75" customHeight="1" x14ac:dyDescent="0.2"/>
    <row r="109" spans="5:5" ht="15.75" customHeight="1" x14ac:dyDescent="0.2"/>
    <row r="110" spans="5:5" ht="15.75" customHeight="1" x14ac:dyDescent="0.2"/>
    <row r="111" spans="5:5" ht="15.75" customHeight="1" x14ac:dyDescent="0.2"/>
    <row r="112" spans="5:5" ht="15.75" customHeight="1" x14ac:dyDescent="0.25">
      <c r="E112" s="26"/>
    </row>
    <row r="113" spans="5:7" ht="15.75" customHeight="1" x14ac:dyDescent="0.2">
      <c r="E113" s="27"/>
    </row>
    <row r="114" spans="5:7" ht="15.75" customHeight="1" x14ac:dyDescent="0.2">
      <c r="E114" s="28"/>
    </row>
    <row r="115" spans="5:7" ht="15.75" customHeight="1" x14ac:dyDescent="0.2">
      <c r="E115" s="29"/>
    </row>
    <row r="116" spans="5:7" ht="15.75" customHeight="1" x14ac:dyDescent="0.2">
      <c r="E116" s="29"/>
    </row>
    <row r="117" spans="5:7" ht="15.75" customHeight="1" x14ac:dyDescent="0.2">
      <c r="E117" s="29"/>
    </row>
    <row r="118" spans="5:7" ht="15.75" customHeight="1" x14ac:dyDescent="0.2">
      <c r="E118" s="29"/>
    </row>
    <row r="119" spans="5:7" ht="15.75" customHeight="1" x14ac:dyDescent="0.2">
      <c r="E119" s="29"/>
      <c r="F119" s="30"/>
      <c r="G119" s="29"/>
    </row>
    <row r="120" spans="5:7" ht="15.75" customHeight="1" x14ac:dyDescent="0.2">
      <c r="E120" s="29"/>
    </row>
    <row r="121" spans="5:7" ht="15.75" customHeight="1" x14ac:dyDescent="0.2"/>
    <row r="122" spans="5:7" ht="15.75" customHeight="1" x14ac:dyDescent="0.2"/>
    <row r="123" spans="5:7" ht="15.75" customHeight="1" x14ac:dyDescent="0.2"/>
    <row r="124" spans="5:7" ht="15.75" customHeight="1" x14ac:dyDescent="0.2"/>
    <row r="125" spans="5:7" ht="15.75" customHeight="1" x14ac:dyDescent="0.2"/>
    <row r="126" spans="5:7" ht="15.75" customHeight="1" x14ac:dyDescent="0.2"/>
    <row r="127" spans="5:7" ht="15.75" customHeight="1" x14ac:dyDescent="0.2"/>
    <row r="128" spans="5:7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A1:D1"/>
    <mergeCell ref="A33:C33"/>
    <mergeCell ref="B34:D34"/>
    <mergeCell ref="B35:D35"/>
    <mergeCell ref="B36:D36"/>
  </mergeCells>
  <conditionalFormatting sqref="A15:C17">
    <cfRule type="expression" dxfId="1" priority="1">
      <formula>$D$15="Непр."</formula>
    </cfRule>
  </conditionalFormatting>
  <conditionalFormatting sqref="D15:D17">
    <cfRule type="expression" dxfId="0" priority="2">
      <formula>$D$15="Непр."</formula>
    </cfRule>
  </conditionalFormatting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D1000"/>
  <sheetViews>
    <sheetView topLeftCell="A33" workbookViewId="0">
      <selection activeCell="B57" sqref="B57:D57"/>
    </sheetView>
  </sheetViews>
  <sheetFormatPr defaultColWidth="12.5703125" defaultRowHeight="15" customHeight="1" x14ac:dyDescent="0.2"/>
  <cols>
    <col min="1" max="1" width="61.28515625" style="64" customWidth="1"/>
    <col min="2" max="2" width="12" style="64" customWidth="1"/>
    <col min="3" max="3" width="6.5703125" style="64" customWidth="1"/>
    <col min="4" max="4" width="9.42578125" style="64" customWidth="1"/>
    <col min="5" max="6" width="12.5703125" style="64" customWidth="1"/>
    <col min="7" max="16384" width="12.5703125" style="64"/>
  </cols>
  <sheetData>
    <row r="1" spans="1:4" ht="15.75" customHeight="1" x14ac:dyDescent="0.2">
      <c r="A1" s="65" t="s">
        <v>85</v>
      </c>
      <c r="B1" s="66"/>
      <c r="C1" s="66"/>
      <c r="D1" s="67"/>
    </row>
    <row r="2" spans="1:4" ht="15.75" customHeight="1" x14ac:dyDescent="0.2">
      <c r="A2" s="68" t="s">
        <v>45</v>
      </c>
      <c r="B2" s="68" t="s">
        <v>46</v>
      </c>
      <c r="C2" s="68" t="s">
        <v>47</v>
      </c>
      <c r="D2" s="68" t="s">
        <v>48</v>
      </c>
    </row>
    <row r="3" spans="1:4" ht="15.75" customHeight="1" x14ac:dyDescent="0.2">
      <c r="A3" s="69" t="s">
        <v>86</v>
      </c>
      <c r="B3" s="70"/>
      <c r="C3" s="70"/>
      <c r="D3" s="71"/>
    </row>
    <row r="4" spans="1:4" ht="12.75" x14ac:dyDescent="0.2">
      <c r="A4" s="72" t="s">
        <v>87</v>
      </c>
      <c r="B4" s="73"/>
      <c r="C4" s="74">
        <v>10</v>
      </c>
      <c r="D4" s="74" t="str">
        <f t="shared" ref="D4:D6" si="0">IF(B4="ДА",C4,"")</f>
        <v/>
      </c>
    </row>
    <row r="5" spans="1:4" ht="15.75" customHeight="1" x14ac:dyDescent="0.2">
      <c r="A5" s="72" t="s">
        <v>88</v>
      </c>
      <c r="B5" s="73"/>
      <c r="C5" s="74">
        <v>10</v>
      </c>
      <c r="D5" s="74" t="str">
        <f t="shared" si="0"/>
        <v/>
      </c>
    </row>
    <row r="6" spans="1:4" ht="12.75" x14ac:dyDescent="0.2">
      <c r="A6" s="72" t="s">
        <v>89</v>
      </c>
      <c r="B6" s="73"/>
      <c r="C6" s="74">
        <v>10</v>
      </c>
      <c r="D6" s="74" t="str">
        <f t="shared" si="0"/>
        <v/>
      </c>
    </row>
    <row r="7" spans="1:4" ht="12.75" x14ac:dyDescent="0.2">
      <c r="A7" s="69" t="s">
        <v>90</v>
      </c>
      <c r="B7" s="70"/>
      <c r="C7" s="70"/>
      <c r="D7" s="71"/>
    </row>
    <row r="8" spans="1:4" ht="12.75" x14ac:dyDescent="0.2">
      <c r="A8" s="72" t="s">
        <v>91</v>
      </c>
      <c r="B8" s="75"/>
      <c r="C8" s="74">
        <v>10</v>
      </c>
      <c r="D8" s="76" t="str">
        <f t="shared" ref="D8:D10" si="1">IF(B8="","",B8*C8)</f>
        <v/>
      </c>
    </row>
    <row r="9" spans="1:4" ht="25.5" x14ac:dyDescent="0.2">
      <c r="A9" s="72" t="s">
        <v>92</v>
      </c>
      <c r="B9" s="77"/>
      <c r="C9" s="74">
        <v>9</v>
      </c>
      <c r="D9" s="76" t="str">
        <f t="shared" si="1"/>
        <v/>
      </c>
    </row>
    <row r="10" spans="1:4" ht="12.75" x14ac:dyDescent="0.2">
      <c r="A10" s="72" t="s">
        <v>93</v>
      </c>
      <c r="B10" s="77"/>
      <c r="C10" s="74">
        <v>8</v>
      </c>
      <c r="D10" s="76" t="str">
        <f t="shared" si="1"/>
        <v/>
      </c>
    </row>
    <row r="11" spans="1:4" ht="12.75" x14ac:dyDescent="0.2">
      <c r="A11" s="69" t="s">
        <v>94</v>
      </c>
      <c r="B11" s="70"/>
      <c r="C11" s="70"/>
      <c r="D11" s="71"/>
    </row>
    <row r="12" spans="1:4" ht="12.75" x14ac:dyDescent="0.2">
      <c r="A12" s="72" t="s">
        <v>95</v>
      </c>
      <c r="B12" s="75"/>
      <c r="C12" s="74">
        <v>5</v>
      </c>
      <c r="D12" s="76" t="str">
        <f t="shared" ref="D12:D23" si="2">IF(B12="","",B12*C12)</f>
        <v/>
      </c>
    </row>
    <row r="13" spans="1:4" ht="12.75" x14ac:dyDescent="0.2">
      <c r="A13" s="72" t="s">
        <v>96</v>
      </c>
      <c r="B13" s="75"/>
      <c r="C13" s="74">
        <v>4</v>
      </c>
      <c r="D13" s="76" t="str">
        <f t="shared" si="2"/>
        <v/>
      </c>
    </row>
    <row r="14" spans="1:4" ht="12.75" x14ac:dyDescent="0.2">
      <c r="A14" s="72" t="s">
        <v>97</v>
      </c>
      <c r="B14" s="75"/>
      <c r="C14" s="74">
        <v>9</v>
      </c>
      <c r="D14" s="76" t="str">
        <f t="shared" si="2"/>
        <v/>
      </c>
    </row>
    <row r="15" spans="1:4" ht="12.75" x14ac:dyDescent="0.2">
      <c r="A15" s="72" t="s">
        <v>98</v>
      </c>
      <c r="B15" s="75"/>
      <c r="C15" s="74">
        <v>8</v>
      </c>
      <c r="D15" s="76" t="str">
        <f t="shared" si="2"/>
        <v/>
      </c>
    </row>
    <row r="16" spans="1:4" ht="12.75" x14ac:dyDescent="0.2">
      <c r="A16" s="72" t="s">
        <v>99</v>
      </c>
      <c r="B16" s="75"/>
      <c r="C16" s="74">
        <v>3</v>
      </c>
      <c r="D16" s="76" t="str">
        <f t="shared" si="2"/>
        <v/>
      </c>
    </row>
    <row r="17" spans="1:4" ht="12.75" x14ac:dyDescent="0.2">
      <c r="A17" s="72" t="s">
        <v>100</v>
      </c>
      <c r="B17" s="75"/>
      <c r="C17" s="74">
        <v>7</v>
      </c>
      <c r="D17" s="76" t="str">
        <f t="shared" si="2"/>
        <v/>
      </c>
    </row>
    <row r="18" spans="1:4" ht="12.75" x14ac:dyDescent="0.2">
      <c r="A18" s="72" t="s">
        <v>101</v>
      </c>
      <c r="B18" s="75"/>
      <c r="C18" s="74">
        <v>6</v>
      </c>
      <c r="D18" s="76" t="str">
        <f t="shared" si="2"/>
        <v/>
      </c>
    </row>
    <row r="19" spans="1:4" ht="12.75" x14ac:dyDescent="0.2">
      <c r="A19" s="72" t="s">
        <v>102</v>
      </c>
      <c r="B19" s="75"/>
      <c r="C19" s="74">
        <v>10</v>
      </c>
      <c r="D19" s="76" t="str">
        <f t="shared" si="2"/>
        <v/>
      </c>
    </row>
    <row r="20" spans="1:4" ht="12.75" x14ac:dyDescent="0.2">
      <c r="A20" s="72" t="s">
        <v>103</v>
      </c>
      <c r="B20" s="75"/>
      <c r="C20" s="74">
        <v>8</v>
      </c>
      <c r="D20" s="76" t="str">
        <f t="shared" si="2"/>
        <v/>
      </c>
    </row>
    <row r="21" spans="1:4" ht="12.75" x14ac:dyDescent="0.2">
      <c r="A21" s="72" t="s">
        <v>104</v>
      </c>
      <c r="B21" s="75"/>
      <c r="C21" s="74">
        <v>4</v>
      </c>
      <c r="D21" s="76" t="str">
        <f t="shared" si="2"/>
        <v/>
      </c>
    </row>
    <row r="22" spans="1:4" ht="38.25" x14ac:dyDescent="0.2">
      <c r="A22" s="78" t="s">
        <v>227</v>
      </c>
      <c r="B22" s="75"/>
      <c r="C22" s="74">
        <v>2</v>
      </c>
      <c r="D22" s="76" t="str">
        <f t="shared" si="2"/>
        <v/>
      </c>
    </row>
    <row r="23" spans="1:4" ht="51" x14ac:dyDescent="0.2">
      <c r="A23" s="72" t="s">
        <v>105</v>
      </c>
      <c r="B23" s="75"/>
      <c r="C23" s="74">
        <v>10</v>
      </c>
      <c r="D23" s="76" t="str">
        <f t="shared" si="2"/>
        <v/>
      </c>
    </row>
    <row r="24" spans="1:4" ht="12.75" x14ac:dyDescent="0.2">
      <c r="A24" s="69" t="s">
        <v>106</v>
      </c>
      <c r="B24" s="70"/>
      <c r="C24" s="70"/>
      <c r="D24" s="71"/>
    </row>
    <row r="25" spans="1:4" ht="12.75" x14ac:dyDescent="0.2">
      <c r="A25" s="72" t="s">
        <v>107</v>
      </c>
      <c r="B25" s="75"/>
      <c r="C25" s="74">
        <v>10</v>
      </c>
      <c r="D25" s="76" t="str">
        <f t="shared" ref="D25:D28" si="3">IF(B25="","",B25*C25)</f>
        <v/>
      </c>
    </row>
    <row r="26" spans="1:4" ht="12.75" x14ac:dyDescent="0.2">
      <c r="A26" s="72" t="s">
        <v>108</v>
      </c>
      <c r="B26" s="75"/>
      <c r="C26" s="74">
        <v>8</v>
      </c>
      <c r="D26" s="76" t="str">
        <f t="shared" si="3"/>
        <v/>
      </c>
    </row>
    <row r="27" spans="1:4" ht="38.25" x14ac:dyDescent="0.2">
      <c r="A27" s="72" t="s">
        <v>109</v>
      </c>
      <c r="B27" s="75"/>
      <c r="C27" s="74">
        <v>7</v>
      </c>
      <c r="D27" s="76" t="str">
        <f t="shared" si="3"/>
        <v/>
      </c>
    </row>
    <row r="28" spans="1:4" ht="38.25" x14ac:dyDescent="0.2">
      <c r="A28" s="72" t="s">
        <v>110</v>
      </c>
      <c r="B28" s="75"/>
      <c r="C28" s="74">
        <v>4</v>
      </c>
      <c r="D28" s="76" t="str">
        <f t="shared" si="3"/>
        <v/>
      </c>
    </row>
    <row r="29" spans="1:4" ht="12.75" x14ac:dyDescent="0.2">
      <c r="A29" s="72" t="s">
        <v>111</v>
      </c>
      <c r="B29" s="75"/>
      <c r="C29" s="74">
        <v>2</v>
      </c>
      <c r="D29" s="76"/>
    </row>
    <row r="30" spans="1:4" ht="25.5" x14ac:dyDescent="0.2">
      <c r="A30" s="72" t="s">
        <v>112</v>
      </c>
      <c r="B30" s="75"/>
      <c r="C30" s="74">
        <v>4</v>
      </c>
      <c r="D30" s="76" t="str">
        <f>IF(B30="","",B30*C30)</f>
        <v/>
      </c>
    </row>
    <row r="31" spans="1:4" ht="12.75" x14ac:dyDescent="0.2">
      <c r="A31" s="69" t="s">
        <v>113</v>
      </c>
      <c r="B31" s="70"/>
      <c r="C31" s="70"/>
      <c r="D31" s="71"/>
    </row>
    <row r="32" spans="1:4" ht="38.25" x14ac:dyDescent="0.2">
      <c r="A32" s="72" t="s">
        <v>114</v>
      </c>
      <c r="B32" s="75"/>
      <c r="C32" s="74">
        <v>10</v>
      </c>
      <c r="D32" s="76" t="str">
        <f t="shared" ref="D32:D37" si="4">IF(B32="","",B32*C32)</f>
        <v/>
      </c>
    </row>
    <row r="33" spans="1:4" ht="38.25" x14ac:dyDescent="0.2">
      <c r="A33" s="72" t="s">
        <v>115</v>
      </c>
      <c r="B33" s="75"/>
      <c r="C33" s="74">
        <v>8</v>
      </c>
      <c r="D33" s="76" t="str">
        <f t="shared" si="4"/>
        <v/>
      </c>
    </row>
    <row r="34" spans="1:4" ht="25.5" x14ac:dyDescent="0.2">
      <c r="A34" s="72" t="s">
        <v>116</v>
      </c>
      <c r="B34" s="75"/>
      <c r="C34" s="74">
        <v>6</v>
      </c>
      <c r="D34" s="76" t="str">
        <f t="shared" si="4"/>
        <v/>
      </c>
    </row>
    <row r="35" spans="1:4" ht="38.25" x14ac:dyDescent="0.2">
      <c r="A35" s="78" t="s">
        <v>228</v>
      </c>
      <c r="B35" s="75"/>
      <c r="C35" s="74">
        <v>4</v>
      </c>
      <c r="D35" s="76" t="str">
        <f t="shared" si="4"/>
        <v/>
      </c>
    </row>
    <row r="36" spans="1:4" ht="12.75" x14ac:dyDescent="0.2">
      <c r="A36" s="72" t="s">
        <v>117</v>
      </c>
      <c r="B36" s="75"/>
      <c r="C36" s="74">
        <v>3</v>
      </c>
      <c r="D36" s="76" t="str">
        <f t="shared" si="4"/>
        <v/>
      </c>
    </row>
    <row r="37" spans="1:4" ht="25.5" x14ac:dyDescent="0.2">
      <c r="A37" s="72" t="s">
        <v>118</v>
      </c>
      <c r="B37" s="75"/>
      <c r="C37" s="74">
        <v>2</v>
      </c>
      <c r="D37" s="76" t="str">
        <f t="shared" si="4"/>
        <v/>
      </c>
    </row>
    <row r="38" spans="1:4" ht="12.75" x14ac:dyDescent="0.2">
      <c r="A38" s="69" t="s">
        <v>119</v>
      </c>
      <c r="B38" s="70"/>
      <c r="C38" s="70"/>
      <c r="D38" s="71"/>
    </row>
    <row r="39" spans="1:4" ht="12.75" x14ac:dyDescent="0.2">
      <c r="A39" s="72" t="s">
        <v>120</v>
      </c>
      <c r="B39" s="79"/>
      <c r="C39" s="74">
        <v>10</v>
      </c>
      <c r="D39" s="76" t="str">
        <f t="shared" ref="D39:D50" si="5">IF(B39="","",B39*C39)</f>
        <v/>
      </c>
    </row>
    <row r="40" spans="1:4" ht="12.75" x14ac:dyDescent="0.2">
      <c r="A40" s="72" t="s">
        <v>121</v>
      </c>
      <c r="B40" s="79"/>
      <c r="C40" s="74">
        <v>9</v>
      </c>
      <c r="D40" s="76" t="str">
        <f t="shared" si="5"/>
        <v/>
      </c>
    </row>
    <row r="41" spans="1:4" ht="12.75" x14ac:dyDescent="0.2">
      <c r="A41" s="72" t="s">
        <v>122</v>
      </c>
      <c r="B41" s="79"/>
      <c r="C41" s="74">
        <v>8</v>
      </c>
      <c r="D41" s="76" t="str">
        <f t="shared" si="5"/>
        <v/>
      </c>
    </row>
    <row r="42" spans="1:4" ht="25.5" x14ac:dyDescent="0.2">
      <c r="A42" s="72" t="s">
        <v>123</v>
      </c>
      <c r="B42" s="79"/>
      <c r="C42" s="74">
        <v>8</v>
      </c>
      <c r="D42" s="76" t="str">
        <f t="shared" si="5"/>
        <v/>
      </c>
    </row>
    <row r="43" spans="1:4" ht="25.5" x14ac:dyDescent="0.2">
      <c r="A43" s="72" t="s">
        <v>124</v>
      </c>
      <c r="B43" s="79"/>
      <c r="C43" s="74">
        <v>7</v>
      </c>
      <c r="D43" s="76" t="str">
        <f t="shared" si="5"/>
        <v/>
      </c>
    </row>
    <row r="44" spans="1:4" ht="12.75" x14ac:dyDescent="0.2">
      <c r="A44" s="72" t="s">
        <v>125</v>
      </c>
      <c r="B44" s="79"/>
      <c r="C44" s="74">
        <v>7</v>
      </c>
      <c r="D44" s="76" t="str">
        <f t="shared" si="5"/>
        <v/>
      </c>
    </row>
    <row r="45" spans="1:4" ht="12.75" x14ac:dyDescent="0.2">
      <c r="A45" s="72" t="s">
        <v>126</v>
      </c>
      <c r="B45" s="79"/>
      <c r="C45" s="74">
        <v>6</v>
      </c>
      <c r="D45" s="76" t="str">
        <f t="shared" si="5"/>
        <v/>
      </c>
    </row>
    <row r="46" spans="1:4" ht="12.75" x14ac:dyDescent="0.2">
      <c r="A46" s="72" t="s">
        <v>127</v>
      </c>
      <c r="B46" s="79"/>
      <c r="C46" s="74">
        <v>5</v>
      </c>
      <c r="D46" s="76" t="str">
        <f t="shared" si="5"/>
        <v/>
      </c>
    </row>
    <row r="47" spans="1:4" ht="12.75" x14ac:dyDescent="0.2">
      <c r="A47" s="72" t="s">
        <v>128</v>
      </c>
      <c r="B47" s="79"/>
      <c r="C47" s="74">
        <v>4</v>
      </c>
      <c r="D47" s="76" t="str">
        <f t="shared" si="5"/>
        <v/>
      </c>
    </row>
    <row r="48" spans="1:4" ht="12.75" x14ac:dyDescent="0.2">
      <c r="A48" s="72" t="s">
        <v>129</v>
      </c>
      <c r="B48" s="79"/>
      <c r="C48" s="74">
        <v>3</v>
      </c>
      <c r="D48" s="76" t="str">
        <f t="shared" si="5"/>
        <v/>
      </c>
    </row>
    <row r="49" spans="1:4" ht="25.5" x14ac:dyDescent="0.2">
      <c r="A49" s="72" t="s">
        <v>130</v>
      </c>
      <c r="B49" s="79"/>
      <c r="C49" s="74">
        <v>4</v>
      </c>
      <c r="D49" s="76" t="str">
        <f t="shared" si="5"/>
        <v/>
      </c>
    </row>
    <row r="50" spans="1:4" ht="25.5" x14ac:dyDescent="0.2">
      <c r="A50" s="72" t="s">
        <v>131</v>
      </c>
      <c r="B50" s="79"/>
      <c r="C50" s="74">
        <v>2</v>
      </c>
      <c r="D50" s="76" t="str">
        <f t="shared" si="5"/>
        <v/>
      </c>
    </row>
    <row r="51" spans="1:4" ht="12.75" x14ac:dyDescent="0.2">
      <c r="A51" s="69" t="s">
        <v>132</v>
      </c>
      <c r="B51" s="70"/>
      <c r="C51" s="70"/>
      <c r="D51" s="71"/>
    </row>
    <row r="52" spans="1:4" ht="12.75" x14ac:dyDescent="0.2">
      <c r="A52" s="72" t="s">
        <v>133</v>
      </c>
      <c r="B52" s="79"/>
      <c r="C52" s="74" t="s">
        <v>78</v>
      </c>
      <c r="D52" s="74" t="str">
        <f>IF(B52="","",IF(B52&gt;5, 5,B52))</f>
        <v/>
      </c>
    </row>
    <row r="53" spans="1:4" ht="12.75" x14ac:dyDescent="0.2">
      <c r="A53" s="72" t="s">
        <v>134</v>
      </c>
      <c r="B53" s="79"/>
      <c r="C53" s="74" t="s">
        <v>80</v>
      </c>
      <c r="D53" s="74" t="str">
        <f>IF(B53="","",IF(D52="","Грешка", IF(B53&gt;3, 3,B53)))</f>
        <v/>
      </c>
    </row>
    <row r="54" spans="1:4" ht="12.75" x14ac:dyDescent="0.2">
      <c r="A54" s="80" t="s">
        <v>135</v>
      </c>
      <c r="B54" s="66"/>
      <c r="C54" s="81"/>
      <c r="D54" s="82" t="str">
        <f>IF(COUNT(D3:D53)&gt;0,SUM(D3:D53),"")</f>
        <v/>
      </c>
    </row>
    <row r="55" spans="1:4" ht="12.75" x14ac:dyDescent="0.2">
      <c r="A55" s="83" t="s">
        <v>136</v>
      </c>
      <c r="B55" s="84" t="str">
        <f>IF(OR(B56="",B56="Попълнете Атестационен лист"),"",IF(B56=0, "Незадоволителна", IF(B56=3, "Задоволителна",IF(B56=7,"Добра",IF(B56=10,"Много добра","")))))</f>
        <v/>
      </c>
      <c r="C55" s="66"/>
      <c r="D55" s="67"/>
    </row>
    <row r="56" spans="1:4" ht="12.75" x14ac:dyDescent="0.2">
      <c r="A56" s="83" t="s">
        <v>137</v>
      </c>
      <c r="B56" s="84" t="str">
        <f>IF(D54="","",IF('Атестационен лист'!C8="","Попълнете Атестационен лист",IF(OR('Атестационен лист'!C8="Доцент",'Атестационен лист'!C8="Професор"),IF(D54&lt;101, 0, IF(D54&lt;122, 3,IF(D54&lt;143,7,IF(D54&gt;142,1,"")))),IF(D54&lt;51, 0, IF(D54&lt;62,3,IF(D54&lt;74,7,IF(D54&gt;73,10,"")))))))</f>
        <v/>
      </c>
      <c r="C56" s="66"/>
      <c r="D56" s="67"/>
    </row>
    <row r="57" spans="1:4" ht="12.75" x14ac:dyDescent="0.2">
      <c r="A57" s="83" t="s">
        <v>138</v>
      </c>
      <c r="B57" s="84" t="str">
        <f>IF(OR(B56="",B56="Попълнете Атестационен лист"),"",B56*0.2)</f>
        <v/>
      </c>
      <c r="C57" s="66"/>
      <c r="D57" s="67"/>
    </row>
    <row r="58" spans="1:4" ht="15.75" customHeight="1" x14ac:dyDescent="0.2"/>
    <row r="59" spans="1:4" ht="15.75" customHeight="1" x14ac:dyDescent="0.2"/>
    <row r="60" spans="1:4" ht="15.75" customHeight="1" x14ac:dyDescent="0.2"/>
    <row r="61" spans="1:4" ht="15.75" customHeight="1" x14ac:dyDescent="0.2"/>
    <row r="62" spans="1:4" ht="15.75" customHeight="1" x14ac:dyDescent="0.2"/>
    <row r="63" spans="1:4" ht="15.75" customHeight="1" x14ac:dyDescent="0.2"/>
    <row r="64" spans="1:4" ht="15.75" customHeight="1" x14ac:dyDescent="0.2"/>
    <row r="65" s="64" customFormat="1" ht="15.75" customHeight="1" x14ac:dyDescent="0.2"/>
    <row r="66" s="64" customFormat="1" ht="15.75" customHeight="1" x14ac:dyDescent="0.2"/>
    <row r="67" s="64" customFormat="1" ht="15.75" customHeight="1" x14ac:dyDescent="0.2"/>
    <row r="68" s="64" customFormat="1" ht="15.75" customHeight="1" x14ac:dyDescent="0.2"/>
    <row r="69" s="64" customFormat="1" ht="15.75" customHeight="1" x14ac:dyDescent="0.2"/>
    <row r="70" s="64" customFormat="1" ht="15.75" customHeight="1" x14ac:dyDescent="0.2"/>
    <row r="71" s="64" customFormat="1" ht="15.75" customHeight="1" x14ac:dyDescent="0.2"/>
    <row r="72" s="64" customFormat="1" ht="15.75" customHeight="1" x14ac:dyDescent="0.2"/>
    <row r="73" s="64" customFormat="1" ht="15.75" customHeight="1" x14ac:dyDescent="0.2"/>
    <row r="74" s="64" customFormat="1" ht="15.75" customHeight="1" x14ac:dyDescent="0.2"/>
    <row r="75" s="64" customFormat="1" ht="15.75" customHeight="1" x14ac:dyDescent="0.2"/>
    <row r="76" s="64" customFormat="1" ht="15.75" customHeight="1" x14ac:dyDescent="0.2"/>
    <row r="77" s="64" customFormat="1" ht="15.75" customHeight="1" x14ac:dyDescent="0.2"/>
    <row r="78" s="64" customFormat="1" ht="15.75" customHeight="1" x14ac:dyDescent="0.2"/>
    <row r="79" s="64" customFormat="1" ht="15.75" customHeight="1" x14ac:dyDescent="0.2"/>
    <row r="80" s="64" customFormat="1" ht="15.75" customHeight="1" x14ac:dyDescent="0.2"/>
    <row r="81" s="64" customFormat="1" ht="15.75" customHeight="1" x14ac:dyDescent="0.2"/>
    <row r="82" s="64" customFormat="1" ht="15.75" customHeight="1" x14ac:dyDescent="0.2"/>
    <row r="83" s="64" customFormat="1" ht="15.75" customHeight="1" x14ac:dyDescent="0.2"/>
    <row r="84" s="64" customFormat="1" ht="15.75" customHeight="1" x14ac:dyDescent="0.2"/>
    <row r="85" s="64" customFormat="1" ht="15.75" customHeight="1" x14ac:dyDescent="0.2"/>
    <row r="86" s="64" customFormat="1" ht="15.75" customHeight="1" x14ac:dyDescent="0.2"/>
    <row r="87" s="64" customFormat="1" ht="15.75" customHeight="1" x14ac:dyDescent="0.2"/>
    <row r="88" s="64" customFormat="1" ht="15.75" customHeight="1" x14ac:dyDescent="0.2"/>
    <row r="89" s="64" customFormat="1" ht="15.75" customHeight="1" x14ac:dyDescent="0.2"/>
    <row r="90" s="64" customFormat="1" ht="15.75" customHeight="1" x14ac:dyDescent="0.2"/>
    <row r="91" s="64" customFormat="1" ht="15.75" customHeight="1" x14ac:dyDescent="0.2"/>
    <row r="92" s="64" customFormat="1" ht="15.75" customHeight="1" x14ac:dyDescent="0.2"/>
    <row r="93" s="64" customFormat="1" ht="15.75" customHeight="1" x14ac:dyDescent="0.2"/>
    <row r="94" s="64" customFormat="1" ht="15.75" customHeight="1" x14ac:dyDescent="0.2"/>
    <row r="95" s="64" customFormat="1" ht="15.75" customHeight="1" x14ac:dyDescent="0.2"/>
    <row r="96" s="64" customFormat="1" ht="15.75" customHeight="1" x14ac:dyDescent="0.2"/>
    <row r="97" s="64" customFormat="1" ht="15.75" customHeight="1" x14ac:dyDescent="0.2"/>
    <row r="98" s="64" customFormat="1" ht="15.75" customHeight="1" x14ac:dyDescent="0.2"/>
    <row r="99" s="64" customFormat="1" ht="15.75" customHeight="1" x14ac:dyDescent="0.2"/>
    <row r="100" s="64" customFormat="1" ht="15.75" customHeight="1" x14ac:dyDescent="0.2"/>
    <row r="101" s="64" customFormat="1" ht="15.75" customHeight="1" x14ac:dyDescent="0.2"/>
    <row r="102" s="64" customFormat="1" ht="15.75" customHeight="1" x14ac:dyDescent="0.2"/>
    <row r="103" s="64" customFormat="1" ht="15.75" customHeight="1" x14ac:dyDescent="0.2"/>
    <row r="104" s="64" customFormat="1" ht="15.75" customHeight="1" x14ac:dyDescent="0.2"/>
    <row r="105" s="64" customFormat="1" ht="15.75" customHeight="1" x14ac:dyDescent="0.2"/>
    <row r="106" s="64" customFormat="1" ht="15.75" customHeight="1" x14ac:dyDescent="0.2"/>
    <row r="107" s="64" customFormat="1" ht="15.75" customHeight="1" x14ac:dyDescent="0.2"/>
    <row r="108" s="64" customFormat="1" ht="15.75" customHeight="1" x14ac:dyDescent="0.2"/>
    <row r="109" s="64" customFormat="1" ht="15.75" customHeight="1" x14ac:dyDescent="0.2"/>
    <row r="110" s="64" customFormat="1" ht="15.75" customHeight="1" x14ac:dyDescent="0.2"/>
    <row r="111" s="64" customFormat="1" ht="15.75" customHeight="1" x14ac:dyDescent="0.2"/>
    <row r="112" s="64" customFormat="1" ht="15.75" customHeight="1" x14ac:dyDescent="0.2"/>
    <row r="113" s="64" customFormat="1" ht="15.75" customHeight="1" x14ac:dyDescent="0.2"/>
    <row r="114" s="64" customFormat="1" ht="15.75" customHeight="1" x14ac:dyDescent="0.2"/>
    <row r="115" s="64" customFormat="1" ht="15.75" customHeight="1" x14ac:dyDescent="0.2"/>
    <row r="116" s="64" customFormat="1" ht="15.75" customHeight="1" x14ac:dyDescent="0.2"/>
    <row r="117" s="64" customFormat="1" ht="15.75" customHeight="1" x14ac:dyDescent="0.2"/>
    <row r="118" s="64" customFormat="1" ht="15.75" customHeight="1" x14ac:dyDescent="0.2"/>
    <row r="119" s="64" customFormat="1" ht="15.75" customHeight="1" x14ac:dyDescent="0.2"/>
    <row r="120" s="64" customFormat="1" ht="15.75" customHeight="1" x14ac:dyDescent="0.2"/>
    <row r="121" s="64" customFormat="1" ht="15.75" customHeight="1" x14ac:dyDescent="0.2"/>
    <row r="122" s="64" customFormat="1" ht="15.75" customHeight="1" x14ac:dyDescent="0.2"/>
    <row r="123" s="64" customFormat="1" ht="15.75" customHeight="1" x14ac:dyDescent="0.2"/>
    <row r="124" s="64" customFormat="1" ht="15.75" customHeight="1" x14ac:dyDescent="0.2"/>
    <row r="125" s="64" customFormat="1" ht="15.75" customHeight="1" x14ac:dyDescent="0.2"/>
    <row r="126" s="64" customFormat="1" ht="15.75" customHeight="1" x14ac:dyDescent="0.2"/>
    <row r="127" s="64" customFormat="1" ht="15.75" customHeight="1" x14ac:dyDescent="0.2"/>
    <row r="128" s="64" customFormat="1" ht="15.75" customHeight="1" x14ac:dyDescent="0.2"/>
    <row r="129" s="64" customFormat="1" ht="15.75" customHeight="1" x14ac:dyDescent="0.2"/>
    <row r="130" s="64" customFormat="1" ht="15.75" customHeight="1" x14ac:dyDescent="0.2"/>
    <row r="131" s="64" customFormat="1" ht="15.75" customHeight="1" x14ac:dyDescent="0.2"/>
    <row r="132" s="64" customFormat="1" ht="15.75" customHeight="1" x14ac:dyDescent="0.2"/>
    <row r="133" s="64" customFormat="1" ht="15.75" customHeight="1" x14ac:dyDescent="0.2"/>
    <row r="134" s="64" customFormat="1" ht="15.75" customHeight="1" x14ac:dyDescent="0.2"/>
    <row r="135" s="64" customFormat="1" ht="15.75" customHeight="1" x14ac:dyDescent="0.2"/>
    <row r="136" s="64" customFormat="1" ht="15.75" customHeight="1" x14ac:dyDescent="0.2"/>
    <row r="137" s="64" customFormat="1" ht="15.75" customHeight="1" x14ac:dyDescent="0.2"/>
    <row r="138" s="64" customFormat="1" ht="15.75" customHeight="1" x14ac:dyDescent="0.2"/>
    <row r="139" s="64" customFormat="1" ht="15.75" customHeight="1" x14ac:dyDescent="0.2"/>
    <row r="140" s="64" customFormat="1" ht="15.75" customHeight="1" x14ac:dyDescent="0.2"/>
    <row r="141" s="64" customFormat="1" ht="15.75" customHeight="1" x14ac:dyDescent="0.2"/>
    <row r="142" s="64" customFormat="1" ht="15.75" customHeight="1" x14ac:dyDescent="0.2"/>
    <row r="143" s="64" customFormat="1" ht="15.75" customHeight="1" x14ac:dyDescent="0.2"/>
    <row r="144" s="64" customFormat="1" ht="15.75" customHeight="1" x14ac:dyDescent="0.2"/>
    <row r="145" s="64" customFormat="1" ht="15.75" customHeight="1" x14ac:dyDescent="0.2"/>
    <row r="146" s="64" customFormat="1" ht="15.75" customHeight="1" x14ac:dyDescent="0.2"/>
    <row r="147" s="64" customFormat="1" ht="15.75" customHeight="1" x14ac:dyDescent="0.2"/>
    <row r="148" s="64" customFormat="1" ht="15.75" customHeight="1" x14ac:dyDescent="0.2"/>
    <row r="149" s="64" customFormat="1" ht="15.75" customHeight="1" x14ac:dyDescent="0.2"/>
    <row r="150" s="64" customFormat="1" ht="15.75" customHeight="1" x14ac:dyDescent="0.2"/>
    <row r="151" s="64" customFormat="1" ht="15.75" customHeight="1" x14ac:dyDescent="0.2"/>
    <row r="152" s="64" customFormat="1" ht="15.75" customHeight="1" x14ac:dyDescent="0.2"/>
    <row r="153" s="64" customFormat="1" ht="15.75" customHeight="1" x14ac:dyDescent="0.2"/>
    <row r="154" s="64" customFormat="1" ht="15.75" customHeight="1" x14ac:dyDescent="0.2"/>
    <row r="155" s="64" customFormat="1" ht="15.75" customHeight="1" x14ac:dyDescent="0.2"/>
    <row r="156" s="64" customFormat="1" ht="15.75" customHeight="1" x14ac:dyDescent="0.2"/>
    <row r="157" s="64" customFormat="1" ht="15.75" customHeight="1" x14ac:dyDescent="0.2"/>
    <row r="158" s="64" customFormat="1" ht="15.75" customHeight="1" x14ac:dyDescent="0.2"/>
    <row r="159" s="64" customFormat="1" ht="15.75" customHeight="1" x14ac:dyDescent="0.2"/>
    <row r="160" s="64" customFormat="1" ht="15.75" customHeight="1" x14ac:dyDescent="0.2"/>
    <row r="161" s="64" customFormat="1" ht="15.75" customHeight="1" x14ac:dyDescent="0.2"/>
    <row r="162" s="64" customFormat="1" ht="15.75" customHeight="1" x14ac:dyDescent="0.2"/>
    <row r="163" s="64" customFormat="1" ht="15.75" customHeight="1" x14ac:dyDescent="0.2"/>
    <row r="164" s="64" customFormat="1" ht="15.75" customHeight="1" x14ac:dyDescent="0.2"/>
    <row r="165" s="64" customFormat="1" ht="15.75" customHeight="1" x14ac:dyDescent="0.2"/>
    <row r="166" s="64" customFormat="1" ht="15.75" customHeight="1" x14ac:dyDescent="0.2"/>
    <row r="167" s="64" customFormat="1" ht="15.75" customHeight="1" x14ac:dyDescent="0.2"/>
    <row r="168" s="64" customFormat="1" ht="15.75" customHeight="1" x14ac:dyDescent="0.2"/>
    <row r="169" s="64" customFormat="1" ht="15.75" customHeight="1" x14ac:dyDescent="0.2"/>
    <row r="170" s="64" customFormat="1" ht="15.75" customHeight="1" x14ac:dyDescent="0.2"/>
    <row r="171" s="64" customFormat="1" ht="15.75" customHeight="1" x14ac:dyDescent="0.2"/>
    <row r="172" s="64" customFormat="1" ht="15.75" customHeight="1" x14ac:dyDescent="0.2"/>
    <row r="173" s="64" customFormat="1" ht="15.75" customHeight="1" x14ac:dyDescent="0.2"/>
    <row r="174" s="64" customFormat="1" ht="15.75" customHeight="1" x14ac:dyDescent="0.2"/>
    <row r="175" s="64" customFormat="1" ht="15.75" customHeight="1" x14ac:dyDescent="0.2"/>
    <row r="176" s="64" customFormat="1" ht="15.75" customHeight="1" x14ac:dyDescent="0.2"/>
    <row r="177" s="64" customFormat="1" ht="15.75" customHeight="1" x14ac:dyDescent="0.2"/>
    <row r="178" s="64" customFormat="1" ht="15.75" customHeight="1" x14ac:dyDescent="0.2"/>
    <row r="179" s="64" customFormat="1" ht="15.75" customHeight="1" x14ac:dyDescent="0.2"/>
    <row r="180" s="64" customFormat="1" ht="15.75" customHeight="1" x14ac:dyDescent="0.2"/>
    <row r="181" s="64" customFormat="1" ht="15.75" customHeight="1" x14ac:dyDescent="0.2"/>
    <row r="182" s="64" customFormat="1" ht="15.75" customHeight="1" x14ac:dyDescent="0.2"/>
    <row r="183" s="64" customFormat="1" ht="15.75" customHeight="1" x14ac:dyDescent="0.2"/>
    <row r="184" s="64" customFormat="1" ht="15.75" customHeight="1" x14ac:dyDescent="0.2"/>
    <row r="185" s="64" customFormat="1" ht="15.75" customHeight="1" x14ac:dyDescent="0.2"/>
    <row r="186" s="64" customFormat="1" ht="15.75" customHeight="1" x14ac:dyDescent="0.2"/>
    <row r="187" s="64" customFormat="1" ht="15.75" customHeight="1" x14ac:dyDescent="0.2"/>
    <row r="188" s="64" customFormat="1" ht="15.75" customHeight="1" x14ac:dyDescent="0.2"/>
    <row r="189" s="64" customFormat="1" ht="15.75" customHeight="1" x14ac:dyDescent="0.2"/>
    <row r="190" s="64" customFormat="1" ht="15.75" customHeight="1" x14ac:dyDescent="0.2"/>
    <row r="191" s="64" customFormat="1" ht="15.75" customHeight="1" x14ac:dyDescent="0.2"/>
    <row r="192" s="64" customFormat="1" ht="15.75" customHeight="1" x14ac:dyDescent="0.2"/>
    <row r="193" s="64" customFormat="1" ht="15.75" customHeight="1" x14ac:dyDescent="0.2"/>
    <row r="194" s="64" customFormat="1" ht="15.75" customHeight="1" x14ac:dyDescent="0.2"/>
    <row r="195" s="64" customFormat="1" ht="15.75" customHeight="1" x14ac:dyDescent="0.2"/>
    <row r="196" s="64" customFormat="1" ht="15.75" customHeight="1" x14ac:dyDescent="0.2"/>
    <row r="197" s="64" customFormat="1" ht="15.75" customHeight="1" x14ac:dyDescent="0.2"/>
    <row r="198" s="64" customFormat="1" ht="15.75" customHeight="1" x14ac:dyDescent="0.2"/>
    <row r="199" s="64" customFormat="1" ht="15.75" customHeight="1" x14ac:dyDescent="0.2"/>
    <row r="200" s="64" customFormat="1" ht="15.75" customHeight="1" x14ac:dyDescent="0.2"/>
    <row r="201" s="64" customFormat="1" ht="15.75" customHeight="1" x14ac:dyDescent="0.2"/>
    <row r="202" s="64" customFormat="1" ht="15.75" customHeight="1" x14ac:dyDescent="0.2"/>
    <row r="203" s="64" customFormat="1" ht="15.75" customHeight="1" x14ac:dyDescent="0.2"/>
    <row r="204" s="64" customFormat="1" ht="15.75" customHeight="1" x14ac:dyDescent="0.2"/>
    <row r="205" s="64" customFormat="1" ht="15.75" customHeight="1" x14ac:dyDescent="0.2"/>
    <row r="206" s="64" customFormat="1" ht="15.75" customHeight="1" x14ac:dyDescent="0.2"/>
    <row r="207" s="64" customFormat="1" ht="15.75" customHeight="1" x14ac:dyDescent="0.2"/>
    <row r="208" s="64" customFormat="1" ht="15.75" customHeight="1" x14ac:dyDescent="0.2"/>
    <row r="209" s="64" customFormat="1" ht="15.75" customHeight="1" x14ac:dyDescent="0.2"/>
    <row r="210" s="64" customFormat="1" ht="15.75" customHeight="1" x14ac:dyDescent="0.2"/>
    <row r="211" s="64" customFormat="1" ht="15.75" customHeight="1" x14ac:dyDescent="0.2"/>
    <row r="212" s="64" customFormat="1" ht="15.75" customHeight="1" x14ac:dyDescent="0.2"/>
    <row r="213" s="64" customFormat="1" ht="15.75" customHeight="1" x14ac:dyDescent="0.2"/>
    <row r="214" s="64" customFormat="1" ht="15.75" customHeight="1" x14ac:dyDescent="0.2"/>
    <row r="215" s="64" customFormat="1" ht="15.75" customHeight="1" x14ac:dyDescent="0.2"/>
    <row r="216" s="64" customFormat="1" ht="15.75" customHeight="1" x14ac:dyDescent="0.2"/>
    <row r="217" s="64" customFormat="1" ht="15.75" customHeight="1" x14ac:dyDescent="0.2"/>
    <row r="218" s="64" customFormat="1" ht="15.75" customHeight="1" x14ac:dyDescent="0.2"/>
    <row r="219" s="64" customFormat="1" ht="15.75" customHeight="1" x14ac:dyDescent="0.2"/>
    <row r="220" s="64" customFormat="1" ht="15.75" customHeight="1" x14ac:dyDescent="0.2"/>
    <row r="221" s="64" customFormat="1" ht="15.75" customHeight="1" x14ac:dyDescent="0.2"/>
    <row r="222" s="64" customFormat="1" ht="15.75" customHeight="1" x14ac:dyDescent="0.2"/>
    <row r="223" s="64" customFormat="1" ht="15.75" customHeight="1" x14ac:dyDescent="0.2"/>
    <row r="224" s="64" customFormat="1" ht="15.75" customHeight="1" x14ac:dyDescent="0.2"/>
    <row r="225" s="64" customFormat="1" ht="15.75" customHeight="1" x14ac:dyDescent="0.2"/>
    <row r="226" s="64" customFormat="1" ht="15.75" customHeight="1" x14ac:dyDescent="0.2"/>
    <row r="227" s="64" customFormat="1" ht="15.75" customHeight="1" x14ac:dyDescent="0.2"/>
    <row r="228" s="64" customFormat="1" ht="15.75" customHeight="1" x14ac:dyDescent="0.2"/>
    <row r="229" s="64" customFormat="1" ht="15.75" customHeight="1" x14ac:dyDescent="0.2"/>
    <row r="230" s="64" customFormat="1" ht="15.75" customHeight="1" x14ac:dyDescent="0.2"/>
    <row r="231" s="64" customFormat="1" ht="15.75" customHeight="1" x14ac:dyDescent="0.2"/>
    <row r="232" s="64" customFormat="1" ht="15.75" customHeight="1" x14ac:dyDescent="0.2"/>
    <row r="233" s="64" customFormat="1" ht="15.75" customHeight="1" x14ac:dyDescent="0.2"/>
    <row r="234" s="64" customFormat="1" ht="15.75" customHeight="1" x14ac:dyDescent="0.2"/>
    <row r="235" s="64" customFormat="1" ht="15.75" customHeight="1" x14ac:dyDescent="0.2"/>
    <row r="236" s="64" customFormat="1" ht="15.75" customHeight="1" x14ac:dyDescent="0.2"/>
    <row r="237" s="64" customFormat="1" ht="15.75" customHeight="1" x14ac:dyDescent="0.2"/>
    <row r="238" s="64" customFormat="1" ht="15.75" customHeight="1" x14ac:dyDescent="0.2"/>
    <row r="239" s="64" customFormat="1" ht="15.75" customHeight="1" x14ac:dyDescent="0.2"/>
    <row r="240" s="64" customFormat="1" ht="15.75" customHeight="1" x14ac:dyDescent="0.2"/>
    <row r="241" s="64" customFormat="1" ht="15.75" customHeight="1" x14ac:dyDescent="0.2"/>
    <row r="242" s="64" customFormat="1" ht="15.75" customHeight="1" x14ac:dyDescent="0.2"/>
    <row r="243" s="64" customFormat="1" ht="15.75" customHeight="1" x14ac:dyDescent="0.2"/>
    <row r="244" s="64" customFormat="1" ht="15.75" customHeight="1" x14ac:dyDescent="0.2"/>
    <row r="245" s="64" customFormat="1" ht="15.75" customHeight="1" x14ac:dyDescent="0.2"/>
    <row r="246" s="64" customFormat="1" ht="15.75" customHeight="1" x14ac:dyDescent="0.2"/>
    <row r="247" s="64" customFormat="1" ht="15.75" customHeight="1" x14ac:dyDescent="0.2"/>
    <row r="248" s="64" customFormat="1" ht="15.75" customHeight="1" x14ac:dyDescent="0.2"/>
    <row r="249" s="64" customFormat="1" ht="15.75" customHeight="1" x14ac:dyDescent="0.2"/>
    <row r="250" s="64" customFormat="1" ht="15.75" customHeight="1" x14ac:dyDescent="0.2"/>
    <row r="251" s="64" customFormat="1" ht="15.75" customHeight="1" x14ac:dyDescent="0.2"/>
    <row r="252" s="64" customFormat="1" ht="15.75" customHeight="1" x14ac:dyDescent="0.2"/>
    <row r="253" s="64" customFormat="1" ht="15.75" customHeight="1" x14ac:dyDescent="0.2"/>
    <row r="254" s="64" customFormat="1" ht="15.75" customHeight="1" x14ac:dyDescent="0.2"/>
    <row r="255" s="64" customFormat="1" ht="15.75" customHeight="1" x14ac:dyDescent="0.2"/>
    <row r="256" s="64" customFormat="1" ht="15.75" customHeight="1" x14ac:dyDescent="0.2"/>
    <row r="257" s="64" customFormat="1" ht="15.75" customHeight="1" x14ac:dyDescent="0.2"/>
    <row r="258" s="64" customFormat="1" ht="15.75" customHeight="1" x14ac:dyDescent="0.2"/>
    <row r="259" s="64" customFormat="1" ht="15.75" customHeight="1" x14ac:dyDescent="0.2"/>
    <row r="260" s="64" customFormat="1" ht="15.75" customHeight="1" x14ac:dyDescent="0.2"/>
    <row r="261" s="64" customFormat="1" ht="15.75" customHeight="1" x14ac:dyDescent="0.2"/>
    <row r="262" s="64" customFormat="1" ht="15.75" customHeight="1" x14ac:dyDescent="0.2"/>
    <row r="263" s="64" customFormat="1" ht="15.75" customHeight="1" x14ac:dyDescent="0.2"/>
    <row r="264" s="64" customFormat="1" ht="15.75" customHeight="1" x14ac:dyDescent="0.2"/>
    <row r="265" s="64" customFormat="1" ht="15.75" customHeight="1" x14ac:dyDescent="0.2"/>
    <row r="266" s="64" customFormat="1" ht="15.75" customHeight="1" x14ac:dyDescent="0.2"/>
    <row r="267" s="64" customFormat="1" ht="15.75" customHeight="1" x14ac:dyDescent="0.2"/>
    <row r="268" s="64" customFormat="1" ht="15.75" customHeight="1" x14ac:dyDescent="0.2"/>
    <row r="269" s="64" customFormat="1" ht="15.75" customHeight="1" x14ac:dyDescent="0.2"/>
    <row r="270" s="64" customFormat="1" ht="15.75" customHeight="1" x14ac:dyDescent="0.2"/>
    <row r="271" s="64" customFormat="1" ht="15.75" customHeight="1" x14ac:dyDescent="0.2"/>
    <row r="272" s="64" customFormat="1" ht="15.75" customHeight="1" x14ac:dyDescent="0.2"/>
    <row r="273" s="64" customFormat="1" ht="15.75" customHeight="1" x14ac:dyDescent="0.2"/>
    <row r="274" s="64" customFormat="1" ht="15.75" customHeight="1" x14ac:dyDescent="0.2"/>
    <row r="275" s="64" customFormat="1" ht="15.75" customHeight="1" x14ac:dyDescent="0.2"/>
    <row r="276" s="64" customFormat="1" ht="15.75" customHeight="1" x14ac:dyDescent="0.2"/>
    <row r="277" s="64" customFormat="1" ht="15.75" customHeight="1" x14ac:dyDescent="0.2"/>
    <row r="278" s="64" customFormat="1" ht="15.75" customHeight="1" x14ac:dyDescent="0.2"/>
    <row r="279" s="64" customFormat="1" ht="15.75" customHeight="1" x14ac:dyDescent="0.2"/>
    <row r="280" s="64" customFormat="1" ht="15.75" customHeight="1" x14ac:dyDescent="0.2"/>
    <row r="281" s="64" customFormat="1" ht="15.75" customHeight="1" x14ac:dyDescent="0.2"/>
    <row r="282" s="64" customFormat="1" ht="15.75" customHeight="1" x14ac:dyDescent="0.2"/>
    <row r="283" s="64" customFormat="1" ht="15.75" customHeight="1" x14ac:dyDescent="0.2"/>
    <row r="284" s="64" customFormat="1" ht="15.75" customHeight="1" x14ac:dyDescent="0.2"/>
    <row r="285" s="64" customFormat="1" ht="15.75" customHeight="1" x14ac:dyDescent="0.2"/>
    <row r="286" s="64" customFormat="1" ht="15.75" customHeight="1" x14ac:dyDescent="0.2"/>
    <row r="287" s="64" customFormat="1" ht="15.75" customHeight="1" x14ac:dyDescent="0.2"/>
    <row r="288" s="64" customFormat="1" ht="15.75" customHeight="1" x14ac:dyDescent="0.2"/>
    <row r="289" s="64" customFormat="1" ht="15.75" customHeight="1" x14ac:dyDescent="0.2"/>
    <row r="290" s="64" customFormat="1" ht="15.75" customHeight="1" x14ac:dyDescent="0.2"/>
    <row r="291" s="64" customFormat="1" ht="15.75" customHeight="1" x14ac:dyDescent="0.2"/>
    <row r="292" s="64" customFormat="1" ht="15.75" customHeight="1" x14ac:dyDescent="0.2"/>
    <row r="293" s="64" customFormat="1" ht="15.75" customHeight="1" x14ac:dyDescent="0.2"/>
    <row r="294" s="64" customFormat="1" ht="15.75" customHeight="1" x14ac:dyDescent="0.2"/>
    <row r="295" s="64" customFormat="1" ht="15.75" customHeight="1" x14ac:dyDescent="0.2"/>
    <row r="296" s="64" customFormat="1" ht="15.75" customHeight="1" x14ac:dyDescent="0.2"/>
    <row r="297" s="64" customFormat="1" ht="15.75" customHeight="1" x14ac:dyDescent="0.2"/>
    <row r="298" s="64" customFormat="1" ht="15.75" customHeight="1" x14ac:dyDescent="0.2"/>
    <row r="299" s="64" customFormat="1" ht="15.75" customHeight="1" x14ac:dyDescent="0.2"/>
    <row r="300" s="64" customFormat="1" ht="15.75" customHeight="1" x14ac:dyDescent="0.2"/>
    <row r="301" s="64" customFormat="1" ht="15.75" customHeight="1" x14ac:dyDescent="0.2"/>
    <row r="302" s="64" customFormat="1" ht="15.75" customHeight="1" x14ac:dyDescent="0.2"/>
    <row r="303" s="64" customFormat="1" ht="15.75" customHeight="1" x14ac:dyDescent="0.2"/>
    <row r="304" s="64" customFormat="1" ht="15.75" customHeight="1" x14ac:dyDescent="0.2"/>
    <row r="305" s="64" customFormat="1" ht="15.75" customHeight="1" x14ac:dyDescent="0.2"/>
    <row r="306" s="64" customFormat="1" ht="15.75" customHeight="1" x14ac:dyDescent="0.2"/>
    <row r="307" s="64" customFormat="1" ht="15.75" customHeight="1" x14ac:dyDescent="0.2"/>
    <row r="308" s="64" customFormat="1" ht="15.75" customHeight="1" x14ac:dyDescent="0.2"/>
    <row r="309" s="64" customFormat="1" ht="15.75" customHeight="1" x14ac:dyDescent="0.2"/>
    <row r="310" s="64" customFormat="1" ht="15.75" customHeight="1" x14ac:dyDescent="0.2"/>
    <row r="311" s="64" customFormat="1" ht="15.75" customHeight="1" x14ac:dyDescent="0.2"/>
    <row r="312" s="64" customFormat="1" ht="15.75" customHeight="1" x14ac:dyDescent="0.2"/>
    <row r="313" s="64" customFormat="1" ht="15.75" customHeight="1" x14ac:dyDescent="0.2"/>
    <row r="314" s="64" customFormat="1" ht="15.75" customHeight="1" x14ac:dyDescent="0.2"/>
    <row r="315" s="64" customFormat="1" ht="15.75" customHeight="1" x14ac:dyDescent="0.2"/>
    <row r="316" s="64" customFormat="1" ht="15.75" customHeight="1" x14ac:dyDescent="0.2"/>
    <row r="317" s="64" customFormat="1" ht="15.75" customHeight="1" x14ac:dyDescent="0.2"/>
    <row r="318" s="64" customFormat="1" ht="15.75" customHeight="1" x14ac:dyDescent="0.2"/>
    <row r="319" s="64" customFormat="1" ht="15.75" customHeight="1" x14ac:dyDescent="0.2"/>
    <row r="320" s="64" customFormat="1" ht="15.75" customHeight="1" x14ac:dyDescent="0.2"/>
    <row r="321" s="64" customFormat="1" ht="15.75" customHeight="1" x14ac:dyDescent="0.2"/>
    <row r="322" s="64" customFormat="1" ht="15.75" customHeight="1" x14ac:dyDescent="0.2"/>
    <row r="323" s="64" customFormat="1" ht="15.75" customHeight="1" x14ac:dyDescent="0.2"/>
    <row r="324" s="64" customFormat="1" ht="15.75" customHeight="1" x14ac:dyDescent="0.2"/>
    <row r="325" s="64" customFormat="1" ht="15.75" customHeight="1" x14ac:dyDescent="0.2"/>
    <row r="326" s="64" customFormat="1" ht="15.75" customHeight="1" x14ac:dyDescent="0.2"/>
    <row r="327" s="64" customFormat="1" ht="15.75" customHeight="1" x14ac:dyDescent="0.2"/>
    <row r="328" s="64" customFormat="1" ht="15.75" customHeight="1" x14ac:dyDescent="0.2"/>
    <row r="329" s="64" customFormat="1" ht="15.75" customHeight="1" x14ac:dyDescent="0.2"/>
    <row r="330" s="64" customFormat="1" ht="15.75" customHeight="1" x14ac:dyDescent="0.2"/>
    <row r="331" s="64" customFormat="1" ht="15.75" customHeight="1" x14ac:dyDescent="0.2"/>
    <row r="332" s="64" customFormat="1" ht="15.75" customHeight="1" x14ac:dyDescent="0.2"/>
    <row r="333" s="64" customFormat="1" ht="15.75" customHeight="1" x14ac:dyDescent="0.2"/>
    <row r="334" s="64" customFormat="1" ht="15.75" customHeight="1" x14ac:dyDescent="0.2"/>
    <row r="335" s="64" customFormat="1" ht="15.75" customHeight="1" x14ac:dyDescent="0.2"/>
    <row r="336" s="64" customFormat="1" ht="15.75" customHeight="1" x14ac:dyDescent="0.2"/>
    <row r="337" s="64" customFormat="1" ht="15.75" customHeight="1" x14ac:dyDescent="0.2"/>
    <row r="338" s="64" customFormat="1" ht="15.75" customHeight="1" x14ac:dyDescent="0.2"/>
    <row r="339" s="64" customFormat="1" ht="15.75" customHeight="1" x14ac:dyDescent="0.2"/>
    <row r="340" s="64" customFormat="1" ht="15.75" customHeight="1" x14ac:dyDescent="0.2"/>
    <row r="341" s="64" customFormat="1" ht="15.75" customHeight="1" x14ac:dyDescent="0.2"/>
    <row r="342" s="64" customFormat="1" ht="15.75" customHeight="1" x14ac:dyDescent="0.2"/>
    <row r="343" s="64" customFormat="1" ht="15.75" customHeight="1" x14ac:dyDescent="0.2"/>
    <row r="344" s="64" customFormat="1" ht="15.75" customHeight="1" x14ac:dyDescent="0.2"/>
    <row r="345" s="64" customFormat="1" ht="15.75" customHeight="1" x14ac:dyDescent="0.2"/>
    <row r="346" s="64" customFormat="1" ht="15.75" customHeight="1" x14ac:dyDescent="0.2"/>
    <row r="347" s="64" customFormat="1" ht="15.75" customHeight="1" x14ac:dyDescent="0.2"/>
    <row r="348" s="64" customFormat="1" ht="15.75" customHeight="1" x14ac:dyDescent="0.2"/>
    <row r="349" s="64" customFormat="1" ht="15.75" customHeight="1" x14ac:dyDescent="0.2"/>
    <row r="350" s="64" customFormat="1" ht="15.75" customHeight="1" x14ac:dyDescent="0.2"/>
    <row r="351" s="64" customFormat="1" ht="15.75" customHeight="1" x14ac:dyDescent="0.2"/>
    <row r="352" s="64" customFormat="1" ht="15.75" customHeight="1" x14ac:dyDescent="0.2"/>
    <row r="353" s="64" customFormat="1" ht="15.75" customHeight="1" x14ac:dyDescent="0.2"/>
    <row r="354" s="64" customFormat="1" ht="15.75" customHeight="1" x14ac:dyDescent="0.2"/>
    <row r="355" s="64" customFormat="1" ht="15.75" customHeight="1" x14ac:dyDescent="0.2"/>
    <row r="356" s="64" customFormat="1" ht="15.75" customHeight="1" x14ac:dyDescent="0.2"/>
    <row r="357" s="64" customFormat="1" ht="15.75" customHeight="1" x14ac:dyDescent="0.2"/>
    <row r="358" s="64" customFormat="1" ht="15.75" customHeight="1" x14ac:dyDescent="0.2"/>
    <row r="359" s="64" customFormat="1" ht="15.75" customHeight="1" x14ac:dyDescent="0.2"/>
    <row r="360" s="64" customFormat="1" ht="15.75" customHeight="1" x14ac:dyDescent="0.2"/>
    <row r="361" s="64" customFormat="1" ht="15.75" customHeight="1" x14ac:dyDescent="0.2"/>
    <row r="362" s="64" customFormat="1" ht="15.75" customHeight="1" x14ac:dyDescent="0.2"/>
    <row r="363" s="64" customFormat="1" ht="15.75" customHeight="1" x14ac:dyDescent="0.2"/>
    <row r="364" s="64" customFormat="1" ht="15.75" customHeight="1" x14ac:dyDescent="0.2"/>
    <row r="365" s="64" customFormat="1" ht="15.75" customHeight="1" x14ac:dyDescent="0.2"/>
    <row r="366" s="64" customFormat="1" ht="15.75" customHeight="1" x14ac:dyDescent="0.2"/>
    <row r="367" s="64" customFormat="1" ht="15.75" customHeight="1" x14ac:dyDescent="0.2"/>
    <row r="368" s="64" customFormat="1" ht="15.75" customHeight="1" x14ac:dyDescent="0.2"/>
    <row r="369" s="64" customFormat="1" ht="15.75" customHeight="1" x14ac:dyDescent="0.2"/>
    <row r="370" s="64" customFormat="1" ht="15.75" customHeight="1" x14ac:dyDescent="0.2"/>
    <row r="371" s="64" customFormat="1" ht="15.75" customHeight="1" x14ac:dyDescent="0.2"/>
    <row r="372" s="64" customFormat="1" ht="15.75" customHeight="1" x14ac:dyDescent="0.2"/>
    <row r="373" s="64" customFormat="1" ht="15.75" customHeight="1" x14ac:dyDescent="0.2"/>
    <row r="374" s="64" customFormat="1" ht="15.75" customHeight="1" x14ac:dyDescent="0.2"/>
    <row r="375" s="64" customFormat="1" ht="15.75" customHeight="1" x14ac:dyDescent="0.2"/>
    <row r="376" s="64" customFormat="1" ht="15.75" customHeight="1" x14ac:dyDescent="0.2"/>
    <row r="377" s="64" customFormat="1" ht="15.75" customHeight="1" x14ac:dyDescent="0.2"/>
    <row r="378" s="64" customFormat="1" ht="15.75" customHeight="1" x14ac:dyDescent="0.2"/>
    <row r="379" s="64" customFormat="1" ht="15.75" customHeight="1" x14ac:dyDescent="0.2"/>
    <row r="380" s="64" customFormat="1" ht="15.75" customHeight="1" x14ac:dyDescent="0.2"/>
    <row r="381" s="64" customFormat="1" ht="15.75" customHeight="1" x14ac:dyDescent="0.2"/>
    <row r="382" s="64" customFormat="1" ht="15.75" customHeight="1" x14ac:dyDescent="0.2"/>
    <row r="383" s="64" customFormat="1" ht="15.75" customHeight="1" x14ac:dyDescent="0.2"/>
    <row r="384" s="64" customFormat="1" ht="15.75" customHeight="1" x14ac:dyDescent="0.2"/>
    <row r="385" s="64" customFormat="1" ht="15.75" customHeight="1" x14ac:dyDescent="0.2"/>
    <row r="386" s="64" customFormat="1" ht="15.75" customHeight="1" x14ac:dyDescent="0.2"/>
    <row r="387" s="64" customFormat="1" ht="15.75" customHeight="1" x14ac:dyDescent="0.2"/>
    <row r="388" s="64" customFormat="1" ht="15.75" customHeight="1" x14ac:dyDescent="0.2"/>
    <row r="389" s="64" customFormat="1" ht="15.75" customHeight="1" x14ac:dyDescent="0.2"/>
    <row r="390" s="64" customFormat="1" ht="15.75" customHeight="1" x14ac:dyDescent="0.2"/>
    <row r="391" s="64" customFormat="1" ht="15.75" customHeight="1" x14ac:dyDescent="0.2"/>
    <row r="392" s="64" customFormat="1" ht="15.75" customHeight="1" x14ac:dyDescent="0.2"/>
    <row r="393" s="64" customFormat="1" ht="15.75" customHeight="1" x14ac:dyDescent="0.2"/>
    <row r="394" s="64" customFormat="1" ht="15.75" customHeight="1" x14ac:dyDescent="0.2"/>
    <row r="395" s="64" customFormat="1" ht="15.75" customHeight="1" x14ac:dyDescent="0.2"/>
    <row r="396" s="64" customFormat="1" ht="15.75" customHeight="1" x14ac:dyDescent="0.2"/>
    <row r="397" s="64" customFormat="1" ht="15.75" customHeight="1" x14ac:dyDescent="0.2"/>
    <row r="398" s="64" customFormat="1" ht="15.75" customHeight="1" x14ac:dyDescent="0.2"/>
    <row r="399" s="64" customFormat="1" ht="15.75" customHeight="1" x14ac:dyDescent="0.2"/>
    <row r="400" s="64" customFormat="1" ht="15.75" customHeight="1" x14ac:dyDescent="0.2"/>
    <row r="401" s="64" customFormat="1" ht="15.75" customHeight="1" x14ac:dyDescent="0.2"/>
    <row r="402" s="64" customFormat="1" ht="15.75" customHeight="1" x14ac:dyDescent="0.2"/>
    <row r="403" s="64" customFormat="1" ht="15.75" customHeight="1" x14ac:dyDescent="0.2"/>
    <row r="404" s="64" customFormat="1" ht="15.75" customHeight="1" x14ac:dyDescent="0.2"/>
    <row r="405" s="64" customFormat="1" ht="15.75" customHeight="1" x14ac:dyDescent="0.2"/>
    <row r="406" s="64" customFormat="1" ht="15.75" customHeight="1" x14ac:dyDescent="0.2"/>
    <row r="407" s="64" customFormat="1" ht="15.75" customHeight="1" x14ac:dyDescent="0.2"/>
    <row r="408" s="64" customFormat="1" ht="15.75" customHeight="1" x14ac:dyDescent="0.2"/>
    <row r="409" s="64" customFormat="1" ht="15.75" customHeight="1" x14ac:dyDescent="0.2"/>
    <row r="410" s="64" customFormat="1" ht="15.75" customHeight="1" x14ac:dyDescent="0.2"/>
    <row r="411" s="64" customFormat="1" ht="15.75" customHeight="1" x14ac:dyDescent="0.2"/>
    <row r="412" s="64" customFormat="1" ht="15.75" customHeight="1" x14ac:dyDescent="0.2"/>
    <row r="413" s="64" customFormat="1" ht="15.75" customHeight="1" x14ac:dyDescent="0.2"/>
    <row r="414" s="64" customFormat="1" ht="15.75" customHeight="1" x14ac:dyDescent="0.2"/>
    <row r="415" s="64" customFormat="1" ht="15.75" customHeight="1" x14ac:dyDescent="0.2"/>
    <row r="416" s="64" customFormat="1" ht="15.75" customHeight="1" x14ac:dyDescent="0.2"/>
    <row r="417" s="64" customFormat="1" ht="15.75" customHeight="1" x14ac:dyDescent="0.2"/>
    <row r="418" s="64" customFormat="1" ht="15.75" customHeight="1" x14ac:dyDescent="0.2"/>
    <row r="419" s="64" customFormat="1" ht="15.75" customHeight="1" x14ac:dyDescent="0.2"/>
    <row r="420" s="64" customFormat="1" ht="15.75" customHeight="1" x14ac:dyDescent="0.2"/>
    <row r="421" s="64" customFormat="1" ht="15.75" customHeight="1" x14ac:dyDescent="0.2"/>
    <row r="422" s="64" customFormat="1" ht="15.75" customHeight="1" x14ac:dyDescent="0.2"/>
    <row r="423" s="64" customFormat="1" ht="15.75" customHeight="1" x14ac:dyDescent="0.2"/>
    <row r="424" s="64" customFormat="1" ht="15.75" customHeight="1" x14ac:dyDescent="0.2"/>
    <row r="425" s="64" customFormat="1" ht="15.75" customHeight="1" x14ac:dyDescent="0.2"/>
    <row r="426" s="64" customFormat="1" ht="15.75" customHeight="1" x14ac:dyDescent="0.2"/>
    <row r="427" s="64" customFormat="1" ht="15.75" customHeight="1" x14ac:dyDescent="0.2"/>
    <row r="428" s="64" customFormat="1" ht="15.75" customHeight="1" x14ac:dyDescent="0.2"/>
    <row r="429" s="64" customFormat="1" ht="15.75" customHeight="1" x14ac:dyDescent="0.2"/>
    <row r="430" s="64" customFormat="1" ht="15.75" customHeight="1" x14ac:dyDescent="0.2"/>
    <row r="431" s="64" customFormat="1" ht="15.75" customHeight="1" x14ac:dyDescent="0.2"/>
    <row r="432" s="64" customFormat="1" ht="15.75" customHeight="1" x14ac:dyDescent="0.2"/>
    <row r="433" s="64" customFormat="1" ht="15.75" customHeight="1" x14ac:dyDescent="0.2"/>
    <row r="434" s="64" customFormat="1" ht="15.75" customHeight="1" x14ac:dyDescent="0.2"/>
    <row r="435" s="64" customFormat="1" ht="15.75" customHeight="1" x14ac:dyDescent="0.2"/>
    <row r="436" s="64" customFormat="1" ht="15.75" customHeight="1" x14ac:dyDescent="0.2"/>
    <row r="437" s="64" customFormat="1" ht="15.75" customHeight="1" x14ac:dyDescent="0.2"/>
    <row r="438" s="64" customFormat="1" ht="15.75" customHeight="1" x14ac:dyDescent="0.2"/>
    <row r="439" s="64" customFormat="1" ht="15.75" customHeight="1" x14ac:dyDescent="0.2"/>
    <row r="440" s="64" customFormat="1" ht="15.75" customHeight="1" x14ac:dyDescent="0.2"/>
    <row r="441" s="64" customFormat="1" ht="15.75" customHeight="1" x14ac:dyDescent="0.2"/>
    <row r="442" s="64" customFormat="1" ht="15.75" customHeight="1" x14ac:dyDescent="0.2"/>
    <row r="443" s="64" customFormat="1" ht="15.75" customHeight="1" x14ac:dyDescent="0.2"/>
    <row r="444" s="64" customFormat="1" ht="15.75" customHeight="1" x14ac:dyDescent="0.2"/>
    <row r="445" s="64" customFormat="1" ht="15.75" customHeight="1" x14ac:dyDescent="0.2"/>
    <row r="446" s="64" customFormat="1" ht="15.75" customHeight="1" x14ac:dyDescent="0.2"/>
    <row r="447" s="64" customFormat="1" ht="15.75" customHeight="1" x14ac:dyDescent="0.2"/>
    <row r="448" s="64" customFormat="1" ht="15.75" customHeight="1" x14ac:dyDescent="0.2"/>
    <row r="449" s="64" customFormat="1" ht="15.75" customHeight="1" x14ac:dyDescent="0.2"/>
    <row r="450" s="64" customFormat="1" ht="15.75" customHeight="1" x14ac:dyDescent="0.2"/>
    <row r="451" s="64" customFormat="1" ht="15.75" customHeight="1" x14ac:dyDescent="0.2"/>
    <row r="452" s="64" customFormat="1" ht="15.75" customHeight="1" x14ac:dyDescent="0.2"/>
    <row r="453" s="64" customFormat="1" ht="15.75" customHeight="1" x14ac:dyDescent="0.2"/>
    <row r="454" s="64" customFormat="1" ht="15.75" customHeight="1" x14ac:dyDescent="0.2"/>
    <row r="455" s="64" customFormat="1" ht="15.75" customHeight="1" x14ac:dyDescent="0.2"/>
    <row r="456" s="64" customFormat="1" ht="15.75" customHeight="1" x14ac:dyDescent="0.2"/>
    <row r="457" s="64" customFormat="1" ht="15.75" customHeight="1" x14ac:dyDescent="0.2"/>
    <row r="458" s="64" customFormat="1" ht="15.75" customHeight="1" x14ac:dyDescent="0.2"/>
    <row r="459" s="64" customFormat="1" ht="15.75" customHeight="1" x14ac:dyDescent="0.2"/>
    <row r="460" s="64" customFormat="1" ht="15.75" customHeight="1" x14ac:dyDescent="0.2"/>
    <row r="461" s="64" customFormat="1" ht="15.75" customHeight="1" x14ac:dyDescent="0.2"/>
    <row r="462" s="64" customFormat="1" ht="15.75" customHeight="1" x14ac:dyDescent="0.2"/>
    <row r="463" s="64" customFormat="1" ht="15.75" customHeight="1" x14ac:dyDescent="0.2"/>
    <row r="464" s="64" customFormat="1" ht="15.75" customHeight="1" x14ac:dyDescent="0.2"/>
    <row r="465" s="64" customFormat="1" ht="15.75" customHeight="1" x14ac:dyDescent="0.2"/>
    <row r="466" s="64" customFormat="1" ht="15.75" customHeight="1" x14ac:dyDescent="0.2"/>
    <row r="467" s="64" customFormat="1" ht="15.75" customHeight="1" x14ac:dyDescent="0.2"/>
    <row r="468" s="64" customFormat="1" ht="15.75" customHeight="1" x14ac:dyDescent="0.2"/>
    <row r="469" s="64" customFormat="1" ht="15.75" customHeight="1" x14ac:dyDescent="0.2"/>
    <row r="470" s="64" customFormat="1" ht="15.75" customHeight="1" x14ac:dyDescent="0.2"/>
    <row r="471" s="64" customFormat="1" ht="15.75" customHeight="1" x14ac:dyDescent="0.2"/>
    <row r="472" s="64" customFormat="1" ht="15.75" customHeight="1" x14ac:dyDescent="0.2"/>
    <row r="473" s="64" customFormat="1" ht="15.75" customHeight="1" x14ac:dyDescent="0.2"/>
    <row r="474" s="64" customFormat="1" ht="15.75" customHeight="1" x14ac:dyDescent="0.2"/>
    <row r="475" s="64" customFormat="1" ht="15.75" customHeight="1" x14ac:dyDescent="0.2"/>
    <row r="476" s="64" customFormat="1" ht="15.75" customHeight="1" x14ac:dyDescent="0.2"/>
    <row r="477" s="64" customFormat="1" ht="15.75" customHeight="1" x14ac:dyDescent="0.2"/>
    <row r="478" s="64" customFormat="1" ht="15.75" customHeight="1" x14ac:dyDescent="0.2"/>
    <row r="479" s="64" customFormat="1" ht="15.75" customHeight="1" x14ac:dyDescent="0.2"/>
    <row r="480" s="64" customFormat="1" ht="15.75" customHeight="1" x14ac:dyDescent="0.2"/>
    <row r="481" s="64" customFormat="1" ht="15.75" customHeight="1" x14ac:dyDescent="0.2"/>
    <row r="482" s="64" customFormat="1" ht="15.75" customHeight="1" x14ac:dyDescent="0.2"/>
    <row r="483" s="64" customFormat="1" ht="15.75" customHeight="1" x14ac:dyDescent="0.2"/>
    <row r="484" s="64" customFormat="1" ht="15.75" customHeight="1" x14ac:dyDescent="0.2"/>
    <row r="485" s="64" customFormat="1" ht="15.75" customHeight="1" x14ac:dyDescent="0.2"/>
    <row r="486" s="64" customFormat="1" ht="15.75" customHeight="1" x14ac:dyDescent="0.2"/>
    <row r="487" s="64" customFormat="1" ht="15.75" customHeight="1" x14ac:dyDescent="0.2"/>
    <row r="488" s="64" customFormat="1" ht="15.75" customHeight="1" x14ac:dyDescent="0.2"/>
    <row r="489" s="64" customFormat="1" ht="15.75" customHeight="1" x14ac:dyDescent="0.2"/>
    <row r="490" s="64" customFormat="1" ht="15.75" customHeight="1" x14ac:dyDescent="0.2"/>
    <row r="491" s="64" customFormat="1" ht="15.75" customHeight="1" x14ac:dyDescent="0.2"/>
    <row r="492" s="64" customFormat="1" ht="15.75" customHeight="1" x14ac:dyDescent="0.2"/>
    <row r="493" s="64" customFormat="1" ht="15.75" customHeight="1" x14ac:dyDescent="0.2"/>
    <row r="494" s="64" customFormat="1" ht="15.75" customHeight="1" x14ac:dyDescent="0.2"/>
    <row r="495" s="64" customFormat="1" ht="15.75" customHeight="1" x14ac:dyDescent="0.2"/>
    <row r="496" s="64" customFormat="1" ht="15.75" customHeight="1" x14ac:dyDescent="0.2"/>
    <row r="497" s="64" customFormat="1" ht="15.75" customHeight="1" x14ac:dyDescent="0.2"/>
    <row r="498" s="64" customFormat="1" ht="15.75" customHeight="1" x14ac:dyDescent="0.2"/>
    <row r="499" s="64" customFormat="1" ht="15.75" customHeight="1" x14ac:dyDescent="0.2"/>
    <row r="500" s="64" customFormat="1" ht="15.75" customHeight="1" x14ac:dyDescent="0.2"/>
    <row r="501" s="64" customFormat="1" ht="15.75" customHeight="1" x14ac:dyDescent="0.2"/>
    <row r="502" s="64" customFormat="1" ht="15.75" customHeight="1" x14ac:dyDescent="0.2"/>
    <row r="503" s="64" customFormat="1" ht="15.75" customHeight="1" x14ac:dyDescent="0.2"/>
    <row r="504" s="64" customFormat="1" ht="15.75" customHeight="1" x14ac:dyDescent="0.2"/>
    <row r="505" s="64" customFormat="1" ht="15.75" customHeight="1" x14ac:dyDescent="0.2"/>
    <row r="506" s="64" customFormat="1" ht="15.75" customHeight="1" x14ac:dyDescent="0.2"/>
    <row r="507" s="64" customFormat="1" ht="15.75" customHeight="1" x14ac:dyDescent="0.2"/>
    <row r="508" s="64" customFormat="1" ht="15.75" customHeight="1" x14ac:dyDescent="0.2"/>
    <row r="509" s="64" customFormat="1" ht="15.75" customHeight="1" x14ac:dyDescent="0.2"/>
    <row r="510" s="64" customFormat="1" ht="15.75" customHeight="1" x14ac:dyDescent="0.2"/>
    <row r="511" s="64" customFormat="1" ht="15.75" customHeight="1" x14ac:dyDescent="0.2"/>
    <row r="512" s="64" customFormat="1" ht="15.75" customHeight="1" x14ac:dyDescent="0.2"/>
    <row r="513" s="64" customFormat="1" ht="15.75" customHeight="1" x14ac:dyDescent="0.2"/>
    <row r="514" s="64" customFormat="1" ht="15.75" customHeight="1" x14ac:dyDescent="0.2"/>
    <row r="515" s="64" customFormat="1" ht="15.75" customHeight="1" x14ac:dyDescent="0.2"/>
    <row r="516" s="64" customFormat="1" ht="15.75" customHeight="1" x14ac:dyDescent="0.2"/>
    <row r="517" s="64" customFormat="1" ht="15.75" customHeight="1" x14ac:dyDescent="0.2"/>
    <row r="518" s="64" customFormat="1" ht="15.75" customHeight="1" x14ac:dyDescent="0.2"/>
    <row r="519" s="64" customFormat="1" ht="15.75" customHeight="1" x14ac:dyDescent="0.2"/>
    <row r="520" s="64" customFormat="1" ht="15.75" customHeight="1" x14ac:dyDescent="0.2"/>
    <row r="521" s="64" customFormat="1" ht="15.75" customHeight="1" x14ac:dyDescent="0.2"/>
    <row r="522" s="64" customFormat="1" ht="15.75" customHeight="1" x14ac:dyDescent="0.2"/>
    <row r="523" s="64" customFormat="1" ht="15.75" customHeight="1" x14ac:dyDescent="0.2"/>
    <row r="524" s="64" customFormat="1" ht="15.75" customHeight="1" x14ac:dyDescent="0.2"/>
    <row r="525" s="64" customFormat="1" ht="15.75" customHeight="1" x14ac:dyDescent="0.2"/>
    <row r="526" s="64" customFormat="1" ht="15.75" customHeight="1" x14ac:dyDescent="0.2"/>
    <row r="527" s="64" customFormat="1" ht="15.75" customHeight="1" x14ac:dyDescent="0.2"/>
    <row r="528" s="64" customFormat="1" ht="15.75" customHeight="1" x14ac:dyDescent="0.2"/>
    <row r="529" s="64" customFormat="1" ht="15.75" customHeight="1" x14ac:dyDescent="0.2"/>
    <row r="530" s="64" customFormat="1" ht="15.75" customHeight="1" x14ac:dyDescent="0.2"/>
    <row r="531" s="64" customFormat="1" ht="15.75" customHeight="1" x14ac:dyDescent="0.2"/>
    <row r="532" s="64" customFormat="1" ht="15.75" customHeight="1" x14ac:dyDescent="0.2"/>
    <row r="533" s="64" customFormat="1" ht="15.75" customHeight="1" x14ac:dyDescent="0.2"/>
    <row r="534" s="64" customFormat="1" ht="15.75" customHeight="1" x14ac:dyDescent="0.2"/>
    <row r="535" s="64" customFormat="1" ht="15.75" customHeight="1" x14ac:dyDescent="0.2"/>
    <row r="536" s="64" customFormat="1" ht="15.75" customHeight="1" x14ac:dyDescent="0.2"/>
    <row r="537" s="64" customFormat="1" ht="15.75" customHeight="1" x14ac:dyDescent="0.2"/>
    <row r="538" s="64" customFormat="1" ht="15.75" customHeight="1" x14ac:dyDescent="0.2"/>
    <row r="539" s="64" customFormat="1" ht="15.75" customHeight="1" x14ac:dyDescent="0.2"/>
    <row r="540" s="64" customFormat="1" ht="15.75" customHeight="1" x14ac:dyDescent="0.2"/>
    <row r="541" s="64" customFormat="1" ht="15.75" customHeight="1" x14ac:dyDescent="0.2"/>
    <row r="542" s="64" customFormat="1" ht="15.75" customHeight="1" x14ac:dyDescent="0.2"/>
    <row r="543" s="64" customFormat="1" ht="15.75" customHeight="1" x14ac:dyDescent="0.2"/>
    <row r="544" s="64" customFormat="1" ht="15.75" customHeight="1" x14ac:dyDescent="0.2"/>
    <row r="545" s="64" customFormat="1" ht="15.75" customHeight="1" x14ac:dyDescent="0.2"/>
    <row r="546" s="64" customFormat="1" ht="15.75" customHeight="1" x14ac:dyDescent="0.2"/>
    <row r="547" s="64" customFormat="1" ht="15.75" customHeight="1" x14ac:dyDescent="0.2"/>
    <row r="548" s="64" customFormat="1" ht="15.75" customHeight="1" x14ac:dyDescent="0.2"/>
    <row r="549" s="64" customFormat="1" ht="15.75" customHeight="1" x14ac:dyDescent="0.2"/>
    <row r="550" s="64" customFormat="1" ht="15.75" customHeight="1" x14ac:dyDescent="0.2"/>
    <row r="551" s="64" customFormat="1" ht="15.75" customHeight="1" x14ac:dyDescent="0.2"/>
    <row r="552" s="64" customFormat="1" ht="15.75" customHeight="1" x14ac:dyDescent="0.2"/>
    <row r="553" s="64" customFormat="1" ht="15.75" customHeight="1" x14ac:dyDescent="0.2"/>
    <row r="554" s="64" customFormat="1" ht="15.75" customHeight="1" x14ac:dyDescent="0.2"/>
    <row r="555" s="64" customFormat="1" ht="15.75" customHeight="1" x14ac:dyDescent="0.2"/>
    <row r="556" s="64" customFormat="1" ht="15.75" customHeight="1" x14ac:dyDescent="0.2"/>
    <row r="557" s="64" customFormat="1" ht="15.75" customHeight="1" x14ac:dyDescent="0.2"/>
    <row r="558" s="64" customFormat="1" ht="15.75" customHeight="1" x14ac:dyDescent="0.2"/>
    <row r="559" s="64" customFormat="1" ht="15.75" customHeight="1" x14ac:dyDescent="0.2"/>
    <row r="560" s="64" customFormat="1" ht="15.75" customHeight="1" x14ac:dyDescent="0.2"/>
    <row r="561" s="64" customFormat="1" ht="15.75" customHeight="1" x14ac:dyDescent="0.2"/>
    <row r="562" s="64" customFormat="1" ht="15.75" customHeight="1" x14ac:dyDescent="0.2"/>
    <row r="563" s="64" customFormat="1" ht="15.75" customHeight="1" x14ac:dyDescent="0.2"/>
    <row r="564" s="64" customFormat="1" ht="15.75" customHeight="1" x14ac:dyDescent="0.2"/>
    <row r="565" s="64" customFormat="1" ht="15.75" customHeight="1" x14ac:dyDescent="0.2"/>
    <row r="566" s="64" customFormat="1" ht="15.75" customHeight="1" x14ac:dyDescent="0.2"/>
    <row r="567" s="64" customFormat="1" ht="15.75" customHeight="1" x14ac:dyDescent="0.2"/>
    <row r="568" s="64" customFormat="1" ht="15.75" customHeight="1" x14ac:dyDescent="0.2"/>
    <row r="569" s="64" customFormat="1" ht="15.75" customHeight="1" x14ac:dyDescent="0.2"/>
    <row r="570" s="64" customFormat="1" ht="15.75" customHeight="1" x14ac:dyDescent="0.2"/>
    <row r="571" s="64" customFormat="1" ht="15.75" customHeight="1" x14ac:dyDescent="0.2"/>
    <row r="572" s="64" customFormat="1" ht="15.75" customHeight="1" x14ac:dyDescent="0.2"/>
    <row r="573" s="64" customFormat="1" ht="15.75" customHeight="1" x14ac:dyDescent="0.2"/>
    <row r="574" s="64" customFormat="1" ht="15.75" customHeight="1" x14ac:dyDescent="0.2"/>
    <row r="575" s="64" customFormat="1" ht="15.75" customHeight="1" x14ac:dyDescent="0.2"/>
    <row r="576" s="64" customFormat="1" ht="15.75" customHeight="1" x14ac:dyDescent="0.2"/>
    <row r="577" s="64" customFormat="1" ht="15.75" customHeight="1" x14ac:dyDescent="0.2"/>
    <row r="578" s="64" customFormat="1" ht="15.75" customHeight="1" x14ac:dyDescent="0.2"/>
    <row r="579" s="64" customFormat="1" ht="15.75" customHeight="1" x14ac:dyDescent="0.2"/>
    <row r="580" s="64" customFormat="1" ht="15.75" customHeight="1" x14ac:dyDescent="0.2"/>
    <row r="581" s="64" customFormat="1" ht="15.75" customHeight="1" x14ac:dyDescent="0.2"/>
    <row r="582" s="64" customFormat="1" ht="15.75" customHeight="1" x14ac:dyDescent="0.2"/>
    <row r="583" s="64" customFormat="1" ht="15.75" customHeight="1" x14ac:dyDescent="0.2"/>
    <row r="584" s="64" customFormat="1" ht="15.75" customHeight="1" x14ac:dyDescent="0.2"/>
    <row r="585" s="64" customFormat="1" ht="15.75" customHeight="1" x14ac:dyDescent="0.2"/>
    <row r="586" s="64" customFormat="1" ht="15.75" customHeight="1" x14ac:dyDescent="0.2"/>
    <row r="587" s="64" customFormat="1" ht="15.75" customHeight="1" x14ac:dyDescent="0.2"/>
    <row r="588" s="64" customFormat="1" ht="15.75" customHeight="1" x14ac:dyDescent="0.2"/>
    <row r="589" s="64" customFormat="1" ht="15.75" customHeight="1" x14ac:dyDescent="0.2"/>
    <row r="590" s="64" customFormat="1" ht="15.75" customHeight="1" x14ac:dyDescent="0.2"/>
    <row r="591" s="64" customFormat="1" ht="15.75" customHeight="1" x14ac:dyDescent="0.2"/>
    <row r="592" s="64" customFormat="1" ht="15.75" customHeight="1" x14ac:dyDescent="0.2"/>
    <row r="593" s="64" customFormat="1" ht="15.75" customHeight="1" x14ac:dyDescent="0.2"/>
    <row r="594" s="64" customFormat="1" ht="15.75" customHeight="1" x14ac:dyDescent="0.2"/>
    <row r="595" s="64" customFormat="1" ht="15.75" customHeight="1" x14ac:dyDescent="0.2"/>
    <row r="596" s="64" customFormat="1" ht="15.75" customHeight="1" x14ac:dyDescent="0.2"/>
    <row r="597" s="64" customFormat="1" ht="15.75" customHeight="1" x14ac:dyDescent="0.2"/>
    <row r="598" s="64" customFormat="1" ht="15.75" customHeight="1" x14ac:dyDescent="0.2"/>
    <row r="599" s="64" customFormat="1" ht="15.75" customHeight="1" x14ac:dyDescent="0.2"/>
    <row r="600" s="64" customFormat="1" ht="15.75" customHeight="1" x14ac:dyDescent="0.2"/>
    <row r="601" s="64" customFormat="1" ht="15.75" customHeight="1" x14ac:dyDescent="0.2"/>
    <row r="602" s="64" customFormat="1" ht="15.75" customHeight="1" x14ac:dyDescent="0.2"/>
    <row r="603" s="64" customFormat="1" ht="15.75" customHeight="1" x14ac:dyDescent="0.2"/>
    <row r="604" s="64" customFormat="1" ht="15.75" customHeight="1" x14ac:dyDescent="0.2"/>
    <row r="605" s="64" customFormat="1" ht="15.75" customHeight="1" x14ac:dyDescent="0.2"/>
    <row r="606" s="64" customFormat="1" ht="15.75" customHeight="1" x14ac:dyDescent="0.2"/>
    <row r="607" s="64" customFormat="1" ht="15.75" customHeight="1" x14ac:dyDescent="0.2"/>
    <row r="608" s="64" customFormat="1" ht="15.75" customHeight="1" x14ac:dyDescent="0.2"/>
    <row r="609" s="64" customFormat="1" ht="15.75" customHeight="1" x14ac:dyDescent="0.2"/>
    <row r="610" s="64" customFormat="1" ht="15.75" customHeight="1" x14ac:dyDescent="0.2"/>
    <row r="611" s="64" customFormat="1" ht="15.75" customHeight="1" x14ac:dyDescent="0.2"/>
    <row r="612" s="64" customFormat="1" ht="15.75" customHeight="1" x14ac:dyDescent="0.2"/>
    <row r="613" s="64" customFormat="1" ht="15.75" customHeight="1" x14ac:dyDescent="0.2"/>
    <row r="614" s="64" customFormat="1" ht="15.75" customHeight="1" x14ac:dyDescent="0.2"/>
    <row r="615" s="64" customFormat="1" ht="15.75" customHeight="1" x14ac:dyDescent="0.2"/>
    <row r="616" s="64" customFormat="1" ht="15.75" customHeight="1" x14ac:dyDescent="0.2"/>
    <row r="617" s="64" customFormat="1" ht="15.75" customHeight="1" x14ac:dyDescent="0.2"/>
    <row r="618" s="64" customFormat="1" ht="15.75" customHeight="1" x14ac:dyDescent="0.2"/>
    <row r="619" s="64" customFormat="1" ht="15.75" customHeight="1" x14ac:dyDescent="0.2"/>
    <row r="620" s="64" customFormat="1" ht="15.75" customHeight="1" x14ac:dyDescent="0.2"/>
    <row r="621" s="64" customFormat="1" ht="15.75" customHeight="1" x14ac:dyDescent="0.2"/>
    <row r="622" s="64" customFormat="1" ht="15.75" customHeight="1" x14ac:dyDescent="0.2"/>
    <row r="623" s="64" customFormat="1" ht="15.75" customHeight="1" x14ac:dyDescent="0.2"/>
    <row r="624" s="64" customFormat="1" ht="15.75" customHeight="1" x14ac:dyDescent="0.2"/>
    <row r="625" s="64" customFormat="1" ht="15.75" customHeight="1" x14ac:dyDescent="0.2"/>
    <row r="626" s="64" customFormat="1" ht="15.75" customHeight="1" x14ac:dyDescent="0.2"/>
    <row r="627" s="64" customFormat="1" ht="15.75" customHeight="1" x14ac:dyDescent="0.2"/>
    <row r="628" s="64" customFormat="1" ht="15.75" customHeight="1" x14ac:dyDescent="0.2"/>
    <row r="629" s="64" customFormat="1" ht="15.75" customHeight="1" x14ac:dyDescent="0.2"/>
    <row r="630" s="64" customFormat="1" ht="15.75" customHeight="1" x14ac:dyDescent="0.2"/>
    <row r="631" s="64" customFormat="1" ht="15.75" customHeight="1" x14ac:dyDescent="0.2"/>
    <row r="632" s="64" customFormat="1" ht="15.75" customHeight="1" x14ac:dyDescent="0.2"/>
    <row r="633" s="64" customFormat="1" ht="15.75" customHeight="1" x14ac:dyDescent="0.2"/>
    <row r="634" s="64" customFormat="1" ht="15.75" customHeight="1" x14ac:dyDescent="0.2"/>
    <row r="635" s="64" customFormat="1" ht="15.75" customHeight="1" x14ac:dyDescent="0.2"/>
    <row r="636" s="64" customFormat="1" ht="15.75" customHeight="1" x14ac:dyDescent="0.2"/>
    <row r="637" s="64" customFormat="1" ht="15.75" customHeight="1" x14ac:dyDescent="0.2"/>
    <row r="638" s="64" customFormat="1" ht="15.75" customHeight="1" x14ac:dyDescent="0.2"/>
    <row r="639" s="64" customFormat="1" ht="15.75" customHeight="1" x14ac:dyDescent="0.2"/>
    <row r="640" s="64" customFormat="1" ht="15.75" customHeight="1" x14ac:dyDescent="0.2"/>
    <row r="641" s="64" customFormat="1" ht="15.75" customHeight="1" x14ac:dyDescent="0.2"/>
    <row r="642" s="64" customFormat="1" ht="15.75" customHeight="1" x14ac:dyDescent="0.2"/>
    <row r="643" s="64" customFormat="1" ht="15.75" customHeight="1" x14ac:dyDescent="0.2"/>
    <row r="644" s="64" customFormat="1" ht="15.75" customHeight="1" x14ac:dyDescent="0.2"/>
    <row r="645" s="64" customFormat="1" ht="15.75" customHeight="1" x14ac:dyDescent="0.2"/>
    <row r="646" s="64" customFormat="1" ht="15.75" customHeight="1" x14ac:dyDescent="0.2"/>
    <row r="647" s="64" customFormat="1" ht="15.75" customHeight="1" x14ac:dyDescent="0.2"/>
    <row r="648" s="64" customFormat="1" ht="15.75" customHeight="1" x14ac:dyDescent="0.2"/>
    <row r="649" s="64" customFormat="1" ht="15.75" customHeight="1" x14ac:dyDescent="0.2"/>
    <row r="650" s="64" customFormat="1" ht="15.75" customHeight="1" x14ac:dyDescent="0.2"/>
    <row r="651" s="64" customFormat="1" ht="15.75" customHeight="1" x14ac:dyDescent="0.2"/>
    <row r="652" s="64" customFormat="1" ht="15.75" customHeight="1" x14ac:dyDescent="0.2"/>
    <row r="653" s="64" customFormat="1" ht="15.75" customHeight="1" x14ac:dyDescent="0.2"/>
    <row r="654" s="64" customFormat="1" ht="15.75" customHeight="1" x14ac:dyDescent="0.2"/>
    <row r="655" s="64" customFormat="1" ht="15.75" customHeight="1" x14ac:dyDescent="0.2"/>
    <row r="656" s="64" customFormat="1" ht="15.75" customHeight="1" x14ac:dyDescent="0.2"/>
    <row r="657" s="64" customFormat="1" ht="15.75" customHeight="1" x14ac:dyDescent="0.2"/>
    <row r="658" s="64" customFormat="1" ht="15.75" customHeight="1" x14ac:dyDescent="0.2"/>
    <row r="659" s="64" customFormat="1" ht="15.75" customHeight="1" x14ac:dyDescent="0.2"/>
    <row r="660" s="64" customFormat="1" ht="15.75" customHeight="1" x14ac:dyDescent="0.2"/>
    <row r="661" s="64" customFormat="1" ht="15.75" customHeight="1" x14ac:dyDescent="0.2"/>
    <row r="662" s="64" customFormat="1" ht="15.75" customHeight="1" x14ac:dyDescent="0.2"/>
    <row r="663" s="64" customFormat="1" ht="15.75" customHeight="1" x14ac:dyDescent="0.2"/>
    <row r="664" s="64" customFormat="1" ht="15.75" customHeight="1" x14ac:dyDescent="0.2"/>
    <row r="665" s="64" customFormat="1" ht="15.75" customHeight="1" x14ac:dyDescent="0.2"/>
    <row r="666" s="64" customFormat="1" ht="15.75" customHeight="1" x14ac:dyDescent="0.2"/>
    <row r="667" s="64" customFormat="1" ht="15.75" customHeight="1" x14ac:dyDescent="0.2"/>
    <row r="668" s="64" customFormat="1" ht="15.75" customHeight="1" x14ac:dyDescent="0.2"/>
    <row r="669" s="64" customFormat="1" ht="15.75" customHeight="1" x14ac:dyDescent="0.2"/>
    <row r="670" s="64" customFormat="1" ht="15.75" customHeight="1" x14ac:dyDescent="0.2"/>
    <row r="671" s="64" customFormat="1" ht="15.75" customHeight="1" x14ac:dyDescent="0.2"/>
    <row r="672" s="64" customFormat="1" ht="15.75" customHeight="1" x14ac:dyDescent="0.2"/>
    <row r="673" s="64" customFormat="1" ht="15.75" customHeight="1" x14ac:dyDescent="0.2"/>
    <row r="674" s="64" customFormat="1" ht="15.75" customHeight="1" x14ac:dyDescent="0.2"/>
    <row r="675" s="64" customFormat="1" ht="15.75" customHeight="1" x14ac:dyDescent="0.2"/>
    <row r="676" s="64" customFormat="1" ht="15.75" customHeight="1" x14ac:dyDescent="0.2"/>
    <row r="677" s="64" customFormat="1" ht="15.75" customHeight="1" x14ac:dyDescent="0.2"/>
    <row r="678" s="64" customFormat="1" ht="15.75" customHeight="1" x14ac:dyDescent="0.2"/>
    <row r="679" s="64" customFormat="1" ht="15.75" customHeight="1" x14ac:dyDescent="0.2"/>
    <row r="680" s="64" customFormat="1" ht="15.75" customHeight="1" x14ac:dyDescent="0.2"/>
    <row r="681" s="64" customFormat="1" ht="15.75" customHeight="1" x14ac:dyDescent="0.2"/>
    <row r="682" s="64" customFormat="1" ht="15.75" customHeight="1" x14ac:dyDescent="0.2"/>
    <row r="683" s="64" customFormat="1" ht="15.75" customHeight="1" x14ac:dyDescent="0.2"/>
    <row r="684" s="64" customFormat="1" ht="15.75" customHeight="1" x14ac:dyDescent="0.2"/>
    <row r="685" s="64" customFormat="1" ht="15.75" customHeight="1" x14ac:dyDescent="0.2"/>
    <row r="686" s="64" customFormat="1" ht="15.75" customHeight="1" x14ac:dyDescent="0.2"/>
    <row r="687" s="64" customFormat="1" ht="15.75" customHeight="1" x14ac:dyDescent="0.2"/>
    <row r="688" s="64" customFormat="1" ht="15.75" customHeight="1" x14ac:dyDescent="0.2"/>
    <row r="689" s="64" customFormat="1" ht="15.75" customHeight="1" x14ac:dyDescent="0.2"/>
    <row r="690" s="64" customFormat="1" ht="15.75" customHeight="1" x14ac:dyDescent="0.2"/>
    <row r="691" s="64" customFormat="1" ht="15.75" customHeight="1" x14ac:dyDescent="0.2"/>
    <row r="692" s="64" customFormat="1" ht="15.75" customHeight="1" x14ac:dyDescent="0.2"/>
    <row r="693" s="64" customFormat="1" ht="15.75" customHeight="1" x14ac:dyDescent="0.2"/>
    <row r="694" s="64" customFormat="1" ht="15.75" customHeight="1" x14ac:dyDescent="0.2"/>
    <row r="695" s="64" customFormat="1" ht="15.75" customHeight="1" x14ac:dyDescent="0.2"/>
    <row r="696" s="64" customFormat="1" ht="15.75" customHeight="1" x14ac:dyDescent="0.2"/>
    <row r="697" s="64" customFormat="1" ht="15.75" customHeight="1" x14ac:dyDescent="0.2"/>
    <row r="698" s="64" customFormat="1" ht="15.75" customHeight="1" x14ac:dyDescent="0.2"/>
    <row r="699" s="64" customFormat="1" ht="15.75" customHeight="1" x14ac:dyDescent="0.2"/>
    <row r="700" s="64" customFormat="1" ht="15.75" customHeight="1" x14ac:dyDescent="0.2"/>
    <row r="701" s="64" customFormat="1" ht="15.75" customHeight="1" x14ac:dyDescent="0.2"/>
    <row r="702" s="64" customFormat="1" ht="15.75" customHeight="1" x14ac:dyDescent="0.2"/>
    <row r="703" s="64" customFormat="1" ht="15.75" customHeight="1" x14ac:dyDescent="0.2"/>
    <row r="704" s="64" customFormat="1" ht="15.75" customHeight="1" x14ac:dyDescent="0.2"/>
    <row r="705" s="64" customFormat="1" ht="15.75" customHeight="1" x14ac:dyDescent="0.2"/>
    <row r="706" s="64" customFormat="1" ht="15.75" customHeight="1" x14ac:dyDescent="0.2"/>
    <row r="707" s="64" customFormat="1" ht="15.75" customHeight="1" x14ac:dyDescent="0.2"/>
    <row r="708" s="64" customFormat="1" ht="15.75" customHeight="1" x14ac:dyDescent="0.2"/>
    <row r="709" s="64" customFormat="1" ht="15.75" customHeight="1" x14ac:dyDescent="0.2"/>
    <row r="710" s="64" customFormat="1" ht="15.75" customHeight="1" x14ac:dyDescent="0.2"/>
    <row r="711" s="64" customFormat="1" ht="15.75" customHeight="1" x14ac:dyDescent="0.2"/>
    <row r="712" s="64" customFormat="1" ht="15.75" customHeight="1" x14ac:dyDescent="0.2"/>
    <row r="713" s="64" customFormat="1" ht="15.75" customHeight="1" x14ac:dyDescent="0.2"/>
    <row r="714" s="64" customFormat="1" ht="15.75" customHeight="1" x14ac:dyDescent="0.2"/>
    <row r="715" s="64" customFormat="1" ht="15.75" customHeight="1" x14ac:dyDescent="0.2"/>
    <row r="716" s="64" customFormat="1" ht="15.75" customHeight="1" x14ac:dyDescent="0.2"/>
    <row r="717" s="64" customFormat="1" ht="15.75" customHeight="1" x14ac:dyDescent="0.2"/>
    <row r="718" s="64" customFormat="1" ht="15.75" customHeight="1" x14ac:dyDescent="0.2"/>
    <row r="719" s="64" customFormat="1" ht="15.75" customHeight="1" x14ac:dyDescent="0.2"/>
    <row r="720" s="64" customFormat="1" ht="15.75" customHeight="1" x14ac:dyDescent="0.2"/>
    <row r="721" s="64" customFormat="1" ht="15.75" customHeight="1" x14ac:dyDescent="0.2"/>
    <row r="722" s="64" customFormat="1" ht="15.75" customHeight="1" x14ac:dyDescent="0.2"/>
    <row r="723" s="64" customFormat="1" ht="15.75" customHeight="1" x14ac:dyDescent="0.2"/>
    <row r="724" s="64" customFormat="1" ht="15.75" customHeight="1" x14ac:dyDescent="0.2"/>
    <row r="725" s="64" customFormat="1" ht="15.75" customHeight="1" x14ac:dyDescent="0.2"/>
    <row r="726" s="64" customFormat="1" ht="15.75" customHeight="1" x14ac:dyDescent="0.2"/>
    <row r="727" s="64" customFormat="1" ht="15.75" customHeight="1" x14ac:dyDescent="0.2"/>
    <row r="728" s="64" customFormat="1" ht="15.75" customHeight="1" x14ac:dyDescent="0.2"/>
    <row r="729" s="64" customFormat="1" ht="15.75" customHeight="1" x14ac:dyDescent="0.2"/>
    <row r="730" s="64" customFormat="1" ht="15.75" customHeight="1" x14ac:dyDescent="0.2"/>
    <row r="731" s="64" customFormat="1" ht="15.75" customHeight="1" x14ac:dyDescent="0.2"/>
    <row r="732" s="64" customFormat="1" ht="15.75" customHeight="1" x14ac:dyDescent="0.2"/>
    <row r="733" s="64" customFormat="1" ht="15.75" customHeight="1" x14ac:dyDescent="0.2"/>
    <row r="734" s="64" customFormat="1" ht="15.75" customHeight="1" x14ac:dyDescent="0.2"/>
    <row r="735" s="64" customFormat="1" ht="15.75" customHeight="1" x14ac:dyDescent="0.2"/>
    <row r="736" s="64" customFormat="1" ht="15.75" customHeight="1" x14ac:dyDescent="0.2"/>
    <row r="737" s="64" customFormat="1" ht="15.75" customHeight="1" x14ac:dyDescent="0.2"/>
    <row r="738" s="64" customFormat="1" ht="15.75" customHeight="1" x14ac:dyDescent="0.2"/>
    <row r="739" s="64" customFormat="1" ht="15.75" customHeight="1" x14ac:dyDescent="0.2"/>
    <row r="740" s="64" customFormat="1" ht="15.75" customHeight="1" x14ac:dyDescent="0.2"/>
    <row r="741" s="64" customFormat="1" ht="15.75" customHeight="1" x14ac:dyDescent="0.2"/>
    <row r="742" s="64" customFormat="1" ht="15.75" customHeight="1" x14ac:dyDescent="0.2"/>
    <row r="743" s="64" customFormat="1" ht="15.75" customHeight="1" x14ac:dyDescent="0.2"/>
    <row r="744" s="64" customFormat="1" ht="15.75" customHeight="1" x14ac:dyDescent="0.2"/>
    <row r="745" s="64" customFormat="1" ht="15.75" customHeight="1" x14ac:dyDescent="0.2"/>
    <row r="746" s="64" customFormat="1" ht="15.75" customHeight="1" x14ac:dyDescent="0.2"/>
    <row r="747" s="64" customFormat="1" ht="15.75" customHeight="1" x14ac:dyDescent="0.2"/>
    <row r="748" s="64" customFormat="1" ht="15.75" customHeight="1" x14ac:dyDescent="0.2"/>
    <row r="749" s="64" customFormat="1" ht="15.75" customHeight="1" x14ac:dyDescent="0.2"/>
    <row r="750" s="64" customFormat="1" ht="15.75" customHeight="1" x14ac:dyDescent="0.2"/>
    <row r="751" s="64" customFormat="1" ht="15.75" customHeight="1" x14ac:dyDescent="0.2"/>
    <row r="752" s="64" customFormat="1" ht="15.75" customHeight="1" x14ac:dyDescent="0.2"/>
    <row r="753" s="64" customFormat="1" ht="15.75" customHeight="1" x14ac:dyDescent="0.2"/>
    <row r="754" s="64" customFormat="1" ht="15.75" customHeight="1" x14ac:dyDescent="0.2"/>
    <row r="755" s="64" customFormat="1" ht="15.75" customHeight="1" x14ac:dyDescent="0.2"/>
    <row r="756" s="64" customFormat="1" ht="15.75" customHeight="1" x14ac:dyDescent="0.2"/>
    <row r="757" s="64" customFormat="1" ht="15.75" customHeight="1" x14ac:dyDescent="0.2"/>
    <row r="758" s="64" customFormat="1" ht="15.75" customHeight="1" x14ac:dyDescent="0.2"/>
    <row r="759" s="64" customFormat="1" ht="15.75" customHeight="1" x14ac:dyDescent="0.2"/>
    <row r="760" s="64" customFormat="1" ht="15.75" customHeight="1" x14ac:dyDescent="0.2"/>
    <row r="761" s="64" customFormat="1" ht="15.75" customHeight="1" x14ac:dyDescent="0.2"/>
    <row r="762" s="64" customFormat="1" ht="15.75" customHeight="1" x14ac:dyDescent="0.2"/>
    <row r="763" s="64" customFormat="1" ht="15.75" customHeight="1" x14ac:dyDescent="0.2"/>
    <row r="764" s="64" customFormat="1" ht="15.75" customHeight="1" x14ac:dyDescent="0.2"/>
    <row r="765" s="64" customFormat="1" ht="15.75" customHeight="1" x14ac:dyDescent="0.2"/>
    <row r="766" s="64" customFormat="1" ht="15.75" customHeight="1" x14ac:dyDescent="0.2"/>
    <row r="767" s="64" customFormat="1" ht="15.75" customHeight="1" x14ac:dyDescent="0.2"/>
    <row r="768" s="64" customFormat="1" ht="15.75" customHeight="1" x14ac:dyDescent="0.2"/>
    <row r="769" s="64" customFormat="1" ht="15.75" customHeight="1" x14ac:dyDescent="0.2"/>
    <row r="770" s="64" customFormat="1" ht="15.75" customHeight="1" x14ac:dyDescent="0.2"/>
    <row r="771" s="64" customFormat="1" ht="15.75" customHeight="1" x14ac:dyDescent="0.2"/>
    <row r="772" s="64" customFormat="1" ht="15.75" customHeight="1" x14ac:dyDescent="0.2"/>
    <row r="773" s="64" customFormat="1" ht="15.75" customHeight="1" x14ac:dyDescent="0.2"/>
    <row r="774" s="64" customFormat="1" ht="15.75" customHeight="1" x14ac:dyDescent="0.2"/>
    <row r="775" s="64" customFormat="1" ht="15.75" customHeight="1" x14ac:dyDescent="0.2"/>
    <row r="776" s="64" customFormat="1" ht="15.75" customHeight="1" x14ac:dyDescent="0.2"/>
    <row r="777" s="64" customFormat="1" ht="15.75" customHeight="1" x14ac:dyDescent="0.2"/>
    <row r="778" s="64" customFormat="1" ht="15.75" customHeight="1" x14ac:dyDescent="0.2"/>
    <row r="779" s="64" customFormat="1" ht="15.75" customHeight="1" x14ac:dyDescent="0.2"/>
    <row r="780" s="64" customFormat="1" ht="15.75" customHeight="1" x14ac:dyDescent="0.2"/>
    <row r="781" s="64" customFormat="1" ht="15.75" customHeight="1" x14ac:dyDescent="0.2"/>
    <row r="782" s="64" customFormat="1" ht="15.75" customHeight="1" x14ac:dyDescent="0.2"/>
    <row r="783" s="64" customFormat="1" ht="15.75" customHeight="1" x14ac:dyDescent="0.2"/>
    <row r="784" s="64" customFormat="1" ht="15.75" customHeight="1" x14ac:dyDescent="0.2"/>
    <row r="785" s="64" customFormat="1" ht="15.75" customHeight="1" x14ac:dyDescent="0.2"/>
    <row r="786" s="64" customFormat="1" ht="15.75" customHeight="1" x14ac:dyDescent="0.2"/>
    <row r="787" s="64" customFormat="1" ht="15.75" customHeight="1" x14ac:dyDescent="0.2"/>
    <row r="788" s="64" customFormat="1" ht="15.75" customHeight="1" x14ac:dyDescent="0.2"/>
    <row r="789" s="64" customFormat="1" ht="15.75" customHeight="1" x14ac:dyDescent="0.2"/>
    <row r="790" s="64" customFormat="1" ht="15.75" customHeight="1" x14ac:dyDescent="0.2"/>
    <row r="791" s="64" customFormat="1" ht="15.75" customHeight="1" x14ac:dyDescent="0.2"/>
    <row r="792" s="64" customFormat="1" ht="15.75" customHeight="1" x14ac:dyDescent="0.2"/>
    <row r="793" s="64" customFormat="1" ht="15.75" customHeight="1" x14ac:dyDescent="0.2"/>
    <row r="794" s="64" customFormat="1" ht="15.75" customHeight="1" x14ac:dyDescent="0.2"/>
    <row r="795" s="64" customFormat="1" ht="15.75" customHeight="1" x14ac:dyDescent="0.2"/>
    <row r="796" s="64" customFormat="1" ht="15.75" customHeight="1" x14ac:dyDescent="0.2"/>
    <row r="797" s="64" customFormat="1" ht="15.75" customHeight="1" x14ac:dyDescent="0.2"/>
    <row r="798" s="64" customFormat="1" ht="15.75" customHeight="1" x14ac:dyDescent="0.2"/>
    <row r="799" s="64" customFormat="1" ht="15.75" customHeight="1" x14ac:dyDescent="0.2"/>
    <row r="800" s="64" customFormat="1" ht="15.75" customHeight="1" x14ac:dyDescent="0.2"/>
    <row r="801" s="64" customFormat="1" ht="15.75" customHeight="1" x14ac:dyDescent="0.2"/>
    <row r="802" s="64" customFormat="1" ht="15.75" customHeight="1" x14ac:dyDescent="0.2"/>
    <row r="803" s="64" customFormat="1" ht="15.75" customHeight="1" x14ac:dyDescent="0.2"/>
    <row r="804" s="64" customFormat="1" ht="15.75" customHeight="1" x14ac:dyDescent="0.2"/>
    <row r="805" s="64" customFormat="1" ht="15.75" customHeight="1" x14ac:dyDescent="0.2"/>
    <row r="806" s="64" customFormat="1" ht="15.75" customHeight="1" x14ac:dyDescent="0.2"/>
    <row r="807" s="64" customFormat="1" ht="15.75" customHeight="1" x14ac:dyDescent="0.2"/>
    <row r="808" s="64" customFormat="1" ht="15.75" customHeight="1" x14ac:dyDescent="0.2"/>
    <row r="809" s="64" customFormat="1" ht="15.75" customHeight="1" x14ac:dyDescent="0.2"/>
    <row r="810" s="64" customFormat="1" ht="15.75" customHeight="1" x14ac:dyDescent="0.2"/>
    <row r="811" s="64" customFormat="1" ht="15.75" customHeight="1" x14ac:dyDescent="0.2"/>
    <row r="812" s="64" customFormat="1" ht="15.75" customHeight="1" x14ac:dyDescent="0.2"/>
    <row r="813" s="64" customFormat="1" ht="15.75" customHeight="1" x14ac:dyDescent="0.2"/>
    <row r="814" s="64" customFormat="1" ht="15.75" customHeight="1" x14ac:dyDescent="0.2"/>
    <row r="815" s="64" customFormat="1" ht="15.75" customHeight="1" x14ac:dyDescent="0.2"/>
    <row r="816" s="64" customFormat="1" ht="15.75" customHeight="1" x14ac:dyDescent="0.2"/>
    <row r="817" s="64" customFormat="1" ht="15.75" customHeight="1" x14ac:dyDescent="0.2"/>
    <row r="818" s="64" customFormat="1" ht="15.75" customHeight="1" x14ac:dyDescent="0.2"/>
    <row r="819" s="64" customFormat="1" ht="15.75" customHeight="1" x14ac:dyDescent="0.2"/>
    <row r="820" s="64" customFormat="1" ht="15.75" customHeight="1" x14ac:dyDescent="0.2"/>
    <row r="821" s="64" customFormat="1" ht="15.75" customHeight="1" x14ac:dyDescent="0.2"/>
    <row r="822" s="64" customFormat="1" ht="15.75" customHeight="1" x14ac:dyDescent="0.2"/>
    <row r="823" s="64" customFormat="1" ht="15.75" customHeight="1" x14ac:dyDescent="0.2"/>
    <row r="824" s="64" customFormat="1" ht="15.75" customHeight="1" x14ac:dyDescent="0.2"/>
    <row r="825" s="64" customFormat="1" ht="15.75" customHeight="1" x14ac:dyDescent="0.2"/>
    <row r="826" s="64" customFormat="1" ht="15.75" customHeight="1" x14ac:dyDescent="0.2"/>
    <row r="827" s="64" customFormat="1" ht="15.75" customHeight="1" x14ac:dyDescent="0.2"/>
    <row r="828" s="64" customFormat="1" ht="15.75" customHeight="1" x14ac:dyDescent="0.2"/>
    <row r="829" s="64" customFormat="1" ht="15.75" customHeight="1" x14ac:dyDescent="0.2"/>
    <row r="830" s="64" customFormat="1" ht="15.75" customHeight="1" x14ac:dyDescent="0.2"/>
    <row r="831" s="64" customFormat="1" ht="15.75" customHeight="1" x14ac:dyDescent="0.2"/>
    <row r="832" s="64" customFormat="1" ht="15.75" customHeight="1" x14ac:dyDescent="0.2"/>
    <row r="833" s="64" customFormat="1" ht="15.75" customHeight="1" x14ac:dyDescent="0.2"/>
    <row r="834" s="64" customFormat="1" ht="15.75" customHeight="1" x14ac:dyDescent="0.2"/>
    <row r="835" s="64" customFormat="1" ht="15.75" customHeight="1" x14ac:dyDescent="0.2"/>
    <row r="836" s="64" customFormat="1" ht="15.75" customHeight="1" x14ac:dyDescent="0.2"/>
    <row r="837" s="64" customFormat="1" ht="15.75" customHeight="1" x14ac:dyDescent="0.2"/>
    <row r="838" s="64" customFormat="1" ht="15.75" customHeight="1" x14ac:dyDescent="0.2"/>
    <row r="839" s="64" customFormat="1" ht="15.75" customHeight="1" x14ac:dyDescent="0.2"/>
    <row r="840" s="64" customFormat="1" ht="15.75" customHeight="1" x14ac:dyDescent="0.2"/>
    <row r="841" s="64" customFormat="1" ht="15.75" customHeight="1" x14ac:dyDescent="0.2"/>
    <row r="842" s="64" customFormat="1" ht="15.75" customHeight="1" x14ac:dyDescent="0.2"/>
    <row r="843" s="64" customFormat="1" ht="15.75" customHeight="1" x14ac:dyDescent="0.2"/>
    <row r="844" s="64" customFormat="1" ht="15.75" customHeight="1" x14ac:dyDescent="0.2"/>
    <row r="845" s="64" customFormat="1" ht="15.75" customHeight="1" x14ac:dyDescent="0.2"/>
    <row r="846" s="64" customFormat="1" ht="15.75" customHeight="1" x14ac:dyDescent="0.2"/>
    <row r="847" s="64" customFormat="1" ht="15.75" customHeight="1" x14ac:dyDescent="0.2"/>
    <row r="848" s="64" customFormat="1" ht="15.75" customHeight="1" x14ac:dyDescent="0.2"/>
    <row r="849" s="64" customFormat="1" ht="15.75" customHeight="1" x14ac:dyDescent="0.2"/>
    <row r="850" s="64" customFormat="1" ht="15.75" customHeight="1" x14ac:dyDescent="0.2"/>
    <row r="851" s="64" customFormat="1" ht="15.75" customHeight="1" x14ac:dyDescent="0.2"/>
    <row r="852" s="64" customFormat="1" ht="15.75" customHeight="1" x14ac:dyDescent="0.2"/>
    <row r="853" s="64" customFormat="1" ht="15.75" customHeight="1" x14ac:dyDescent="0.2"/>
    <row r="854" s="64" customFormat="1" ht="15.75" customHeight="1" x14ac:dyDescent="0.2"/>
    <row r="855" s="64" customFormat="1" ht="15.75" customHeight="1" x14ac:dyDescent="0.2"/>
    <row r="856" s="64" customFormat="1" ht="15.75" customHeight="1" x14ac:dyDescent="0.2"/>
    <row r="857" s="64" customFormat="1" ht="15.75" customHeight="1" x14ac:dyDescent="0.2"/>
    <row r="858" s="64" customFormat="1" ht="15.75" customHeight="1" x14ac:dyDescent="0.2"/>
    <row r="859" s="64" customFormat="1" ht="15.75" customHeight="1" x14ac:dyDescent="0.2"/>
    <row r="860" s="64" customFormat="1" ht="15.75" customHeight="1" x14ac:dyDescent="0.2"/>
    <row r="861" s="64" customFormat="1" ht="15.75" customHeight="1" x14ac:dyDescent="0.2"/>
    <row r="862" s="64" customFormat="1" ht="15.75" customHeight="1" x14ac:dyDescent="0.2"/>
    <row r="863" s="64" customFormat="1" ht="15.75" customHeight="1" x14ac:dyDescent="0.2"/>
    <row r="864" s="64" customFormat="1" ht="15.75" customHeight="1" x14ac:dyDescent="0.2"/>
    <row r="865" s="64" customFormat="1" ht="15.75" customHeight="1" x14ac:dyDescent="0.2"/>
    <row r="866" s="64" customFormat="1" ht="15.75" customHeight="1" x14ac:dyDescent="0.2"/>
    <row r="867" s="64" customFormat="1" ht="15.75" customHeight="1" x14ac:dyDescent="0.2"/>
    <row r="868" s="64" customFormat="1" ht="15.75" customHeight="1" x14ac:dyDescent="0.2"/>
    <row r="869" s="64" customFormat="1" ht="15.75" customHeight="1" x14ac:dyDescent="0.2"/>
    <row r="870" s="64" customFormat="1" ht="15.75" customHeight="1" x14ac:dyDescent="0.2"/>
    <row r="871" s="64" customFormat="1" ht="15.75" customHeight="1" x14ac:dyDescent="0.2"/>
    <row r="872" s="64" customFormat="1" ht="15.75" customHeight="1" x14ac:dyDescent="0.2"/>
    <row r="873" s="64" customFormat="1" ht="15.75" customHeight="1" x14ac:dyDescent="0.2"/>
    <row r="874" s="64" customFormat="1" ht="15.75" customHeight="1" x14ac:dyDescent="0.2"/>
    <row r="875" s="64" customFormat="1" ht="15.75" customHeight="1" x14ac:dyDescent="0.2"/>
    <row r="876" s="64" customFormat="1" ht="15.75" customHeight="1" x14ac:dyDescent="0.2"/>
    <row r="877" s="64" customFormat="1" ht="15.75" customHeight="1" x14ac:dyDescent="0.2"/>
    <row r="878" s="64" customFormat="1" ht="15.75" customHeight="1" x14ac:dyDescent="0.2"/>
    <row r="879" s="64" customFormat="1" ht="15.75" customHeight="1" x14ac:dyDescent="0.2"/>
    <row r="880" s="64" customFormat="1" ht="15.75" customHeight="1" x14ac:dyDescent="0.2"/>
    <row r="881" s="64" customFormat="1" ht="15.75" customHeight="1" x14ac:dyDescent="0.2"/>
    <row r="882" s="64" customFormat="1" ht="15.75" customHeight="1" x14ac:dyDescent="0.2"/>
    <row r="883" s="64" customFormat="1" ht="15.75" customHeight="1" x14ac:dyDescent="0.2"/>
    <row r="884" s="64" customFormat="1" ht="15.75" customHeight="1" x14ac:dyDescent="0.2"/>
    <row r="885" s="64" customFormat="1" ht="15.75" customHeight="1" x14ac:dyDescent="0.2"/>
    <row r="886" s="64" customFormat="1" ht="15.75" customHeight="1" x14ac:dyDescent="0.2"/>
    <row r="887" s="64" customFormat="1" ht="15.75" customHeight="1" x14ac:dyDescent="0.2"/>
    <row r="888" s="64" customFormat="1" ht="15.75" customHeight="1" x14ac:dyDescent="0.2"/>
    <row r="889" s="64" customFormat="1" ht="15.75" customHeight="1" x14ac:dyDescent="0.2"/>
    <row r="890" s="64" customFormat="1" ht="15.75" customHeight="1" x14ac:dyDescent="0.2"/>
    <row r="891" s="64" customFormat="1" ht="15.75" customHeight="1" x14ac:dyDescent="0.2"/>
    <row r="892" s="64" customFormat="1" ht="15.75" customHeight="1" x14ac:dyDescent="0.2"/>
    <row r="893" s="64" customFormat="1" ht="15.75" customHeight="1" x14ac:dyDescent="0.2"/>
    <row r="894" s="64" customFormat="1" ht="15.75" customHeight="1" x14ac:dyDescent="0.2"/>
    <row r="895" s="64" customFormat="1" ht="15.75" customHeight="1" x14ac:dyDescent="0.2"/>
    <row r="896" s="64" customFormat="1" ht="15.75" customHeight="1" x14ac:dyDescent="0.2"/>
    <row r="897" s="64" customFormat="1" ht="15.75" customHeight="1" x14ac:dyDescent="0.2"/>
    <row r="898" s="64" customFormat="1" ht="15.75" customHeight="1" x14ac:dyDescent="0.2"/>
    <row r="899" s="64" customFormat="1" ht="15.75" customHeight="1" x14ac:dyDescent="0.2"/>
    <row r="900" s="64" customFormat="1" ht="15.75" customHeight="1" x14ac:dyDescent="0.2"/>
    <row r="901" s="64" customFormat="1" ht="15.75" customHeight="1" x14ac:dyDescent="0.2"/>
    <row r="902" s="64" customFormat="1" ht="15.75" customHeight="1" x14ac:dyDescent="0.2"/>
    <row r="903" s="64" customFormat="1" ht="15.75" customHeight="1" x14ac:dyDescent="0.2"/>
    <row r="904" s="64" customFormat="1" ht="15.75" customHeight="1" x14ac:dyDescent="0.2"/>
    <row r="905" s="64" customFormat="1" ht="15.75" customHeight="1" x14ac:dyDescent="0.2"/>
    <row r="906" s="64" customFormat="1" ht="15.75" customHeight="1" x14ac:dyDescent="0.2"/>
    <row r="907" s="64" customFormat="1" ht="15.75" customHeight="1" x14ac:dyDescent="0.2"/>
    <row r="908" s="64" customFormat="1" ht="15.75" customHeight="1" x14ac:dyDescent="0.2"/>
    <row r="909" s="64" customFormat="1" ht="15.75" customHeight="1" x14ac:dyDescent="0.2"/>
    <row r="910" s="64" customFormat="1" ht="15.75" customHeight="1" x14ac:dyDescent="0.2"/>
    <row r="911" s="64" customFormat="1" ht="15.75" customHeight="1" x14ac:dyDescent="0.2"/>
    <row r="912" s="64" customFormat="1" ht="15.75" customHeight="1" x14ac:dyDescent="0.2"/>
    <row r="913" s="64" customFormat="1" ht="15.75" customHeight="1" x14ac:dyDescent="0.2"/>
    <row r="914" s="64" customFormat="1" ht="15.75" customHeight="1" x14ac:dyDescent="0.2"/>
    <row r="915" s="64" customFormat="1" ht="15.75" customHeight="1" x14ac:dyDescent="0.2"/>
    <row r="916" s="64" customFormat="1" ht="15.75" customHeight="1" x14ac:dyDescent="0.2"/>
    <row r="917" s="64" customFormat="1" ht="15.75" customHeight="1" x14ac:dyDescent="0.2"/>
    <row r="918" s="64" customFormat="1" ht="15.75" customHeight="1" x14ac:dyDescent="0.2"/>
    <row r="919" s="64" customFormat="1" ht="15.75" customHeight="1" x14ac:dyDescent="0.2"/>
    <row r="920" s="64" customFormat="1" ht="15.75" customHeight="1" x14ac:dyDescent="0.2"/>
    <row r="921" s="64" customFormat="1" ht="15.75" customHeight="1" x14ac:dyDescent="0.2"/>
    <row r="922" s="64" customFormat="1" ht="15.75" customHeight="1" x14ac:dyDescent="0.2"/>
    <row r="923" s="64" customFormat="1" ht="15.75" customHeight="1" x14ac:dyDescent="0.2"/>
    <row r="924" s="64" customFormat="1" ht="15.75" customHeight="1" x14ac:dyDescent="0.2"/>
    <row r="925" s="64" customFormat="1" ht="15.75" customHeight="1" x14ac:dyDescent="0.2"/>
    <row r="926" s="64" customFormat="1" ht="15.75" customHeight="1" x14ac:dyDescent="0.2"/>
    <row r="927" s="64" customFormat="1" ht="15.75" customHeight="1" x14ac:dyDescent="0.2"/>
    <row r="928" s="64" customFormat="1" ht="15.75" customHeight="1" x14ac:dyDescent="0.2"/>
    <row r="929" s="64" customFormat="1" ht="15.75" customHeight="1" x14ac:dyDescent="0.2"/>
    <row r="930" s="64" customFormat="1" ht="15.75" customHeight="1" x14ac:dyDescent="0.2"/>
    <row r="931" s="64" customFormat="1" ht="15.75" customHeight="1" x14ac:dyDescent="0.2"/>
    <row r="932" s="64" customFormat="1" ht="15.75" customHeight="1" x14ac:dyDescent="0.2"/>
    <row r="933" s="64" customFormat="1" ht="15.75" customHeight="1" x14ac:dyDescent="0.2"/>
    <row r="934" s="64" customFormat="1" ht="15.75" customHeight="1" x14ac:dyDescent="0.2"/>
    <row r="935" s="64" customFormat="1" ht="15.75" customHeight="1" x14ac:dyDescent="0.2"/>
    <row r="936" s="64" customFormat="1" ht="15.75" customHeight="1" x14ac:dyDescent="0.2"/>
    <row r="937" s="64" customFormat="1" ht="15.75" customHeight="1" x14ac:dyDescent="0.2"/>
    <row r="938" s="64" customFormat="1" ht="15.75" customHeight="1" x14ac:dyDescent="0.2"/>
    <row r="939" s="64" customFormat="1" ht="15.75" customHeight="1" x14ac:dyDescent="0.2"/>
    <row r="940" s="64" customFormat="1" ht="15.75" customHeight="1" x14ac:dyDescent="0.2"/>
    <row r="941" s="64" customFormat="1" ht="15.75" customHeight="1" x14ac:dyDescent="0.2"/>
    <row r="942" s="64" customFormat="1" ht="15.75" customHeight="1" x14ac:dyDescent="0.2"/>
    <row r="943" s="64" customFormat="1" ht="15.75" customHeight="1" x14ac:dyDescent="0.2"/>
    <row r="944" s="64" customFormat="1" ht="15.75" customHeight="1" x14ac:dyDescent="0.2"/>
    <row r="945" s="64" customFormat="1" ht="15.75" customHeight="1" x14ac:dyDescent="0.2"/>
    <row r="946" s="64" customFormat="1" ht="15.75" customHeight="1" x14ac:dyDescent="0.2"/>
    <row r="947" s="64" customFormat="1" ht="15.75" customHeight="1" x14ac:dyDescent="0.2"/>
    <row r="948" s="64" customFormat="1" ht="15.75" customHeight="1" x14ac:dyDescent="0.2"/>
    <row r="949" s="64" customFormat="1" ht="15.75" customHeight="1" x14ac:dyDescent="0.2"/>
    <row r="950" s="64" customFormat="1" ht="15.75" customHeight="1" x14ac:dyDescent="0.2"/>
    <row r="951" s="64" customFormat="1" ht="15.75" customHeight="1" x14ac:dyDescent="0.2"/>
    <row r="952" s="64" customFormat="1" ht="15.75" customHeight="1" x14ac:dyDescent="0.2"/>
    <row r="953" s="64" customFormat="1" ht="15.75" customHeight="1" x14ac:dyDescent="0.2"/>
    <row r="954" s="64" customFormat="1" ht="15.75" customHeight="1" x14ac:dyDescent="0.2"/>
    <row r="955" s="64" customFormat="1" ht="15.75" customHeight="1" x14ac:dyDescent="0.2"/>
    <row r="956" s="64" customFormat="1" ht="15.75" customHeight="1" x14ac:dyDescent="0.2"/>
    <row r="957" s="64" customFormat="1" ht="15.75" customHeight="1" x14ac:dyDescent="0.2"/>
    <row r="958" s="64" customFormat="1" ht="15.75" customHeight="1" x14ac:dyDescent="0.2"/>
    <row r="959" s="64" customFormat="1" ht="15.75" customHeight="1" x14ac:dyDescent="0.2"/>
    <row r="960" s="64" customFormat="1" ht="15.75" customHeight="1" x14ac:dyDescent="0.2"/>
    <row r="961" s="64" customFormat="1" ht="15.75" customHeight="1" x14ac:dyDescent="0.2"/>
    <row r="962" s="64" customFormat="1" ht="15.75" customHeight="1" x14ac:dyDescent="0.2"/>
    <row r="963" s="64" customFormat="1" ht="15.75" customHeight="1" x14ac:dyDescent="0.2"/>
    <row r="964" s="64" customFormat="1" ht="15.75" customHeight="1" x14ac:dyDescent="0.2"/>
    <row r="965" s="64" customFormat="1" ht="15.75" customHeight="1" x14ac:dyDescent="0.2"/>
    <row r="966" s="64" customFormat="1" ht="15.75" customHeight="1" x14ac:dyDescent="0.2"/>
    <row r="967" s="64" customFormat="1" ht="15.75" customHeight="1" x14ac:dyDescent="0.2"/>
    <row r="968" s="64" customFormat="1" ht="15.75" customHeight="1" x14ac:dyDescent="0.2"/>
    <row r="969" s="64" customFormat="1" ht="15.75" customHeight="1" x14ac:dyDescent="0.2"/>
    <row r="970" s="64" customFormat="1" ht="15.75" customHeight="1" x14ac:dyDescent="0.2"/>
    <row r="971" s="64" customFormat="1" ht="15.75" customHeight="1" x14ac:dyDescent="0.2"/>
    <row r="972" s="64" customFormat="1" ht="15.75" customHeight="1" x14ac:dyDescent="0.2"/>
    <row r="973" s="64" customFormat="1" ht="15.75" customHeight="1" x14ac:dyDescent="0.2"/>
    <row r="974" s="64" customFormat="1" ht="15.75" customHeight="1" x14ac:dyDescent="0.2"/>
    <row r="975" s="64" customFormat="1" ht="15.75" customHeight="1" x14ac:dyDescent="0.2"/>
    <row r="976" s="64" customFormat="1" ht="15.75" customHeight="1" x14ac:dyDescent="0.2"/>
    <row r="977" s="64" customFormat="1" ht="15.75" customHeight="1" x14ac:dyDescent="0.2"/>
    <row r="978" s="64" customFormat="1" ht="15.75" customHeight="1" x14ac:dyDescent="0.2"/>
    <row r="979" s="64" customFormat="1" ht="15.75" customHeight="1" x14ac:dyDescent="0.2"/>
    <row r="980" s="64" customFormat="1" ht="15.75" customHeight="1" x14ac:dyDescent="0.2"/>
    <row r="981" s="64" customFormat="1" ht="15.75" customHeight="1" x14ac:dyDescent="0.2"/>
    <row r="982" s="64" customFormat="1" ht="15.75" customHeight="1" x14ac:dyDescent="0.2"/>
    <row r="983" s="64" customFormat="1" ht="15.75" customHeight="1" x14ac:dyDescent="0.2"/>
    <row r="984" s="64" customFormat="1" ht="15.75" customHeight="1" x14ac:dyDescent="0.2"/>
    <row r="985" s="64" customFormat="1" ht="15.75" customHeight="1" x14ac:dyDescent="0.2"/>
    <row r="986" s="64" customFormat="1" ht="15.75" customHeight="1" x14ac:dyDescent="0.2"/>
    <row r="987" s="64" customFormat="1" ht="15.75" customHeight="1" x14ac:dyDescent="0.2"/>
    <row r="988" s="64" customFormat="1" ht="15.75" customHeight="1" x14ac:dyDescent="0.2"/>
    <row r="989" s="64" customFormat="1" ht="15.75" customHeight="1" x14ac:dyDescent="0.2"/>
    <row r="990" s="64" customFormat="1" ht="15.75" customHeight="1" x14ac:dyDescent="0.2"/>
    <row r="991" s="64" customFormat="1" ht="15.75" customHeight="1" x14ac:dyDescent="0.2"/>
    <row r="992" s="64" customFormat="1" ht="15.75" customHeight="1" x14ac:dyDescent="0.2"/>
    <row r="993" s="64" customFormat="1" ht="15.75" customHeight="1" x14ac:dyDescent="0.2"/>
    <row r="994" s="64" customFormat="1" ht="15.75" customHeight="1" x14ac:dyDescent="0.2"/>
    <row r="995" s="64" customFormat="1" ht="15.75" customHeight="1" x14ac:dyDescent="0.2"/>
    <row r="996" s="64" customFormat="1" ht="15.75" customHeight="1" x14ac:dyDescent="0.2"/>
    <row r="997" s="64" customFormat="1" ht="15.75" customHeight="1" x14ac:dyDescent="0.2"/>
    <row r="998" s="64" customFormat="1" ht="15.75" customHeight="1" x14ac:dyDescent="0.2"/>
    <row r="999" s="64" customFormat="1" ht="15.75" customHeight="1" x14ac:dyDescent="0.2"/>
    <row r="1000" s="64" customFormat="1" ht="15.75" customHeight="1" x14ac:dyDescent="0.2"/>
  </sheetData>
  <mergeCells count="5">
    <mergeCell ref="A1:D1"/>
    <mergeCell ref="A54:C54"/>
    <mergeCell ref="B55:D55"/>
    <mergeCell ref="B56:D56"/>
    <mergeCell ref="B57:D57"/>
  </mergeCells>
  <dataValidations count="2">
    <dataValidation type="list" allowBlank="1" showErrorMessage="1" sqref="B4:B6" xr:uid="{00000000-0002-0000-0300-000000000000}">
      <formula1>"ДА"</formula1>
    </dataValidation>
    <dataValidation type="decimal" allowBlank="1" showDropDown="1" showInputMessage="1" prompt="Дейността се оценява само ако " sqref="B53" xr:uid="{00000000-0002-0000-0300-000001000000}">
      <formula1>0</formula1>
      <formula2>3</formula2>
    </dataValidation>
  </dataValidation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D1000"/>
  <sheetViews>
    <sheetView topLeftCell="A33" workbookViewId="0">
      <selection activeCell="B48" sqref="B48:D48"/>
    </sheetView>
  </sheetViews>
  <sheetFormatPr defaultColWidth="12.5703125" defaultRowHeight="15" customHeight="1" x14ac:dyDescent="0.2"/>
  <cols>
    <col min="1" max="1" width="61.28515625" customWidth="1"/>
    <col min="2" max="2" width="12" customWidth="1"/>
    <col min="3" max="3" width="6.5703125" customWidth="1"/>
    <col min="4" max="4" width="9.42578125" customWidth="1"/>
    <col min="5" max="6" width="12.5703125" customWidth="1"/>
  </cols>
  <sheetData>
    <row r="1" spans="1:4" s="64" customFormat="1" ht="12.75" x14ac:dyDescent="0.2">
      <c r="A1" s="65" t="s">
        <v>139</v>
      </c>
      <c r="B1" s="66"/>
      <c r="C1" s="66"/>
      <c r="D1" s="67"/>
    </row>
    <row r="2" spans="1:4" s="64" customFormat="1" ht="12.75" x14ac:dyDescent="0.2">
      <c r="A2" s="104" t="s">
        <v>45</v>
      </c>
      <c r="B2" s="68" t="s">
        <v>46</v>
      </c>
      <c r="C2" s="68" t="s">
        <v>47</v>
      </c>
      <c r="D2" s="68" t="s">
        <v>48</v>
      </c>
    </row>
    <row r="3" spans="1:4" s="64" customFormat="1" ht="12.75" x14ac:dyDescent="0.2">
      <c r="A3" s="69" t="s">
        <v>140</v>
      </c>
      <c r="B3" s="70"/>
      <c r="C3" s="70"/>
      <c r="D3" s="71"/>
    </row>
    <row r="4" spans="1:4" s="64" customFormat="1" ht="25.5" x14ac:dyDescent="0.2">
      <c r="A4" s="105" t="s">
        <v>141</v>
      </c>
      <c r="B4" s="106"/>
      <c r="C4" s="74">
        <v>5</v>
      </c>
      <c r="D4" s="76" t="str">
        <f t="shared" ref="D4:D5" si="0">IF(B4="","",B4*C4)</f>
        <v/>
      </c>
    </row>
    <row r="5" spans="1:4" s="64" customFormat="1" ht="15.75" customHeight="1" x14ac:dyDescent="0.2">
      <c r="A5" s="105" t="s">
        <v>142</v>
      </c>
      <c r="B5" s="106"/>
      <c r="C5" s="74">
        <v>3</v>
      </c>
      <c r="D5" s="76" t="str">
        <f t="shared" si="0"/>
        <v/>
      </c>
    </row>
    <row r="6" spans="1:4" s="64" customFormat="1" ht="12.75" x14ac:dyDescent="0.2">
      <c r="A6" s="69" t="s">
        <v>143</v>
      </c>
      <c r="B6" s="70"/>
      <c r="C6" s="70"/>
      <c r="D6" s="71"/>
    </row>
    <row r="7" spans="1:4" s="64" customFormat="1" ht="25.5" x14ac:dyDescent="0.2">
      <c r="A7" s="105" t="s">
        <v>144</v>
      </c>
      <c r="B7" s="106"/>
      <c r="C7" s="74">
        <v>5</v>
      </c>
      <c r="D7" s="76" t="str">
        <f t="shared" ref="D7:D10" si="1">IF(B7="","",B7*C7)</f>
        <v/>
      </c>
    </row>
    <row r="8" spans="1:4" s="64" customFormat="1" ht="25.5" x14ac:dyDescent="0.2">
      <c r="A8" s="105" t="s">
        <v>145</v>
      </c>
      <c r="B8" s="106"/>
      <c r="C8" s="74">
        <v>4</v>
      </c>
      <c r="D8" s="76" t="str">
        <f t="shared" si="1"/>
        <v/>
      </c>
    </row>
    <row r="9" spans="1:4" s="64" customFormat="1" ht="25.5" x14ac:dyDescent="0.2">
      <c r="A9" s="105" t="s">
        <v>146</v>
      </c>
      <c r="B9" s="106"/>
      <c r="C9" s="74">
        <v>3</v>
      </c>
      <c r="D9" s="76" t="str">
        <f t="shared" si="1"/>
        <v/>
      </c>
    </row>
    <row r="10" spans="1:4" s="64" customFormat="1" ht="25.5" x14ac:dyDescent="0.2">
      <c r="A10" s="105" t="s">
        <v>147</v>
      </c>
      <c r="B10" s="106"/>
      <c r="C10" s="74">
        <v>2</v>
      </c>
      <c r="D10" s="76" t="str">
        <f t="shared" si="1"/>
        <v/>
      </c>
    </row>
    <row r="11" spans="1:4" s="64" customFormat="1" ht="25.5" x14ac:dyDescent="0.2">
      <c r="A11" s="69" t="s">
        <v>148</v>
      </c>
      <c r="B11" s="70"/>
      <c r="C11" s="70"/>
      <c r="D11" s="71"/>
    </row>
    <row r="12" spans="1:4" s="64" customFormat="1" ht="12.75" x14ac:dyDescent="0.2">
      <c r="A12" s="105" t="s">
        <v>149</v>
      </c>
      <c r="B12" s="106"/>
      <c r="C12" s="74">
        <v>10</v>
      </c>
      <c r="D12" s="76" t="str">
        <f t="shared" ref="D12:D14" si="2">IF(B12="","",B12*C12)</f>
        <v/>
      </c>
    </row>
    <row r="13" spans="1:4" s="64" customFormat="1" ht="12.75" x14ac:dyDescent="0.2">
      <c r="A13" s="105" t="s">
        <v>150</v>
      </c>
      <c r="B13" s="106"/>
      <c r="C13" s="74">
        <v>5</v>
      </c>
      <c r="D13" s="76" t="str">
        <f t="shared" si="2"/>
        <v/>
      </c>
    </row>
    <row r="14" spans="1:4" s="64" customFormat="1" ht="12.75" x14ac:dyDescent="0.2">
      <c r="A14" s="105" t="s">
        <v>151</v>
      </c>
      <c r="B14" s="106"/>
      <c r="C14" s="74">
        <v>3</v>
      </c>
      <c r="D14" s="76" t="str">
        <f t="shared" si="2"/>
        <v/>
      </c>
    </row>
    <row r="15" spans="1:4" s="64" customFormat="1" ht="12.75" x14ac:dyDescent="0.2">
      <c r="A15" s="69" t="s">
        <v>152</v>
      </c>
      <c r="B15" s="70"/>
      <c r="C15" s="70"/>
      <c r="D15" s="71"/>
    </row>
    <row r="16" spans="1:4" s="64" customFormat="1" ht="25.5" x14ac:dyDescent="0.2">
      <c r="A16" s="105" t="s">
        <v>153</v>
      </c>
      <c r="B16" s="106"/>
      <c r="C16" s="74">
        <v>10</v>
      </c>
      <c r="D16" s="76" t="str">
        <f t="shared" ref="D16:D22" si="3">IF(B16="","",B16*C16)</f>
        <v/>
      </c>
    </row>
    <row r="17" spans="1:4" s="64" customFormat="1" ht="12.75" x14ac:dyDescent="0.2">
      <c r="A17" s="105" t="s">
        <v>154</v>
      </c>
      <c r="B17" s="106"/>
      <c r="C17" s="74">
        <v>10</v>
      </c>
      <c r="D17" s="76" t="str">
        <f t="shared" si="3"/>
        <v/>
      </c>
    </row>
    <row r="18" spans="1:4" s="64" customFormat="1" ht="12.75" x14ac:dyDescent="0.2">
      <c r="A18" s="105" t="s">
        <v>155</v>
      </c>
      <c r="B18" s="106"/>
      <c r="C18" s="74">
        <v>3</v>
      </c>
      <c r="D18" s="76" t="str">
        <f t="shared" si="3"/>
        <v/>
      </c>
    </row>
    <row r="19" spans="1:4" s="64" customFormat="1" ht="12.75" x14ac:dyDescent="0.2">
      <c r="A19" s="105" t="s">
        <v>156</v>
      </c>
      <c r="B19" s="106"/>
      <c r="C19" s="74">
        <v>8</v>
      </c>
      <c r="D19" s="76" t="str">
        <f t="shared" si="3"/>
        <v/>
      </c>
    </row>
    <row r="20" spans="1:4" s="64" customFormat="1" ht="12.75" x14ac:dyDescent="0.2">
      <c r="A20" s="105" t="s">
        <v>157</v>
      </c>
      <c r="B20" s="106"/>
      <c r="C20" s="74">
        <v>10</v>
      </c>
      <c r="D20" s="76" t="str">
        <f t="shared" si="3"/>
        <v/>
      </c>
    </row>
    <row r="21" spans="1:4" s="64" customFormat="1" ht="12.75" x14ac:dyDescent="0.2">
      <c r="A21" s="105" t="s">
        <v>158</v>
      </c>
      <c r="B21" s="106"/>
      <c r="C21" s="74">
        <v>3</v>
      </c>
      <c r="D21" s="76" t="str">
        <f t="shared" si="3"/>
        <v/>
      </c>
    </row>
    <row r="22" spans="1:4" s="64" customFormat="1" ht="12.75" x14ac:dyDescent="0.2">
      <c r="A22" s="105" t="s">
        <v>159</v>
      </c>
      <c r="B22" s="106"/>
      <c r="C22" s="74">
        <v>10</v>
      </c>
      <c r="D22" s="76" t="str">
        <f t="shared" si="3"/>
        <v/>
      </c>
    </row>
    <row r="23" spans="1:4" s="64" customFormat="1" ht="12.75" x14ac:dyDescent="0.2">
      <c r="A23" s="69" t="s">
        <v>160</v>
      </c>
      <c r="B23" s="70"/>
      <c r="C23" s="70"/>
      <c r="D23" s="71"/>
    </row>
    <row r="24" spans="1:4" s="64" customFormat="1" ht="12.75" x14ac:dyDescent="0.2">
      <c r="A24" s="105" t="s">
        <v>161</v>
      </c>
      <c r="B24" s="106"/>
      <c r="C24" s="74">
        <v>10</v>
      </c>
      <c r="D24" s="76" t="str">
        <f t="shared" ref="D24:D28" si="4">IF(B24="","",B24*C24)</f>
        <v/>
      </c>
    </row>
    <row r="25" spans="1:4" s="64" customFormat="1" ht="12.75" x14ac:dyDescent="0.2">
      <c r="A25" s="105" t="s">
        <v>162</v>
      </c>
      <c r="B25" s="106"/>
      <c r="C25" s="74">
        <v>6</v>
      </c>
      <c r="D25" s="76" t="str">
        <f t="shared" si="4"/>
        <v/>
      </c>
    </row>
    <row r="26" spans="1:4" s="64" customFormat="1" ht="12.75" x14ac:dyDescent="0.2">
      <c r="A26" s="105" t="s">
        <v>163</v>
      </c>
      <c r="B26" s="106"/>
      <c r="C26" s="74">
        <v>3</v>
      </c>
      <c r="D26" s="76" t="str">
        <f t="shared" si="4"/>
        <v/>
      </c>
    </row>
    <row r="27" spans="1:4" s="64" customFormat="1" ht="25.5" x14ac:dyDescent="0.2">
      <c r="A27" s="105" t="s">
        <v>164</v>
      </c>
      <c r="B27" s="106"/>
      <c r="C27" s="74">
        <v>10</v>
      </c>
      <c r="D27" s="76" t="str">
        <f t="shared" si="4"/>
        <v/>
      </c>
    </row>
    <row r="28" spans="1:4" s="64" customFormat="1" ht="25.5" x14ac:dyDescent="0.2">
      <c r="A28" s="105" t="s">
        <v>165</v>
      </c>
      <c r="B28" s="106"/>
      <c r="C28" s="74">
        <v>3</v>
      </c>
      <c r="D28" s="76" t="str">
        <f t="shared" si="4"/>
        <v/>
      </c>
    </row>
    <row r="29" spans="1:4" s="64" customFormat="1" ht="12.75" x14ac:dyDescent="0.2">
      <c r="A29" s="69" t="s">
        <v>166</v>
      </c>
      <c r="B29" s="70"/>
      <c r="C29" s="70"/>
      <c r="D29" s="71"/>
    </row>
    <row r="30" spans="1:4" s="64" customFormat="1" ht="25.5" x14ac:dyDescent="0.2">
      <c r="A30" s="105" t="s">
        <v>167</v>
      </c>
      <c r="B30" s="106"/>
      <c r="C30" s="74">
        <v>5</v>
      </c>
      <c r="D30" s="76" t="str">
        <f t="shared" ref="D30:D32" si="5">IF(B30="","",B30*C30)</f>
        <v/>
      </c>
    </row>
    <row r="31" spans="1:4" s="64" customFormat="1" ht="12.75" x14ac:dyDescent="0.2">
      <c r="A31" s="105" t="s">
        <v>168</v>
      </c>
      <c r="B31" s="106"/>
      <c r="C31" s="74">
        <v>5</v>
      </c>
      <c r="D31" s="76" t="str">
        <f t="shared" si="5"/>
        <v/>
      </c>
    </row>
    <row r="32" spans="1:4" s="64" customFormat="1" ht="12.75" x14ac:dyDescent="0.2">
      <c r="A32" s="105" t="s">
        <v>169</v>
      </c>
      <c r="B32" s="106"/>
      <c r="C32" s="74">
        <v>2</v>
      </c>
      <c r="D32" s="76" t="str">
        <f t="shared" si="5"/>
        <v/>
      </c>
    </row>
    <row r="33" spans="1:4" s="64" customFormat="1" ht="12.75" x14ac:dyDescent="0.2">
      <c r="A33" s="107" t="s">
        <v>170</v>
      </c>
      <c r="B33" s="108"/>
      <c r="C33" s="108"/>
      <c r="D33" s="109"/>
    </row>
    <row r="34" spans="1:4" s="64" customFormat="1" ht="12.75" x14ac:dyDescent="0.2">
      <c r="A34" s="105" t="s">
        <v>171</v>
      </c>
      <c r="B34" s="106"/>
      <c r="C34" s="74">
        <v>2</v>
      </c>
      <c r="D34" s="76" t="str">
        <f t="shared" ref="D34:D38" si="6">IF(B34="","",B34*C34)</f>
        <v/>
      </c>
    </row>
    <row r="35" spans="1:4" s="64" customFormat="1" ht="12.75" x14ac:dyDescent="0.2">
      <c r="A35" s="105" t="s">
        <v>172</v>
      </c>
      <c r="B35" s="106"/>
      <c r="C35" s="74">
        <v>4</v>
      </c>
      <c r="D35" s="76" t="str">
        <f t="shared" si="6"/>
        <v/>
      </c>
    </row>
    <row r="36" spans="1:4" s="64" customFormat="1" ht="12.75" x14ac:dyDescent="0.2">
      <c r="A36" s="105" t="s">
        <v>173</v>
      </c>
      <c r="B36" s="106"/>
      <c r="C36" s="74">
        <v>4</v>
      </c>
      <c r="D36" s="76" t="str">
        <f t="shared" si="6"/>
        <v/>
      </c>
    </row>
    <row r="37" spans="1:4" s="64" customFormat="1" ht="12.75" x14ac:dyDescent="0.2">
      <c r="A37" s="105" t="s">
        <v>174</v>
      </c>
      <c r="B37" s="106"/>
      <c r="C37" s="74">
        <v>2</v>
      </c>
      <c r="D37" s="76" t="str">
        <f t="shared" si="6"/>
        <v/>
      </c>
    </row>
    <row r="38" spans="1:4" s="64" customFormat="1" ht="12.75" x14ac:dyDescent="0.2">
      <c r="A38" s="105" t="s">
        <v>175</v>
      </c>
      <c r="B38" s="106"/>
      <c r="C38" s="74">
        <v>5</v>
      </c>
      <c r="D38" s="76" t="str">
        <f t="shared" si="6"/>
        <v/>
      </c>
    </row>
    <row r="39" spans="1:4" s="64" customFormat="1" ht="12.75" x14ac:dyDescent="0.2">
      <c r="A39" s="107" t="s">
        <v>176</v>
      </c>
      <c r="B39" s="108"/>
      <c r="C39" s="108"/>
      <c r="D39" s="109"/>
    </row>
    <row r="40" spans="1:4" s="64" customFormat="1" ht="25.5" x14ac:dyDescent="0.2">
      <c r="A40" s="105" t="s">
        <v>177</v>
      </c>
      <c r="B40" s="106"/>
      <c r="C40" s="74">
        <v>4</v>
      </c>
      <c r="D40" s="76" t="str">
        <f t="shared" ref="D40:D42" si="7">IF(B40="","",B40*C40)</f>
        <v/>
      </c>
    </row>
    <row r="41" spans="1:4" s="64" customFormat="1" ht="25.5" x14ac:dyDescent="0.2">
      <c r="A41" s="105" t="s">
        <v>178</v>
      </c>
      <c r="B41" s="106"/>
      <c r="C41" s="74">
        <v>5</v>
      </c>
      <c r="D41" s="76" t="str">
        <f t="shared" si="7"/>
        <v/>
      </c>
    </row>
    <row r="42" spans="1:4" s="64" customFormat="1" ht="25.5" x14ac:dyDescent="0.2">
      <c r="A42" s="105" t="s">
        <v>179</v>
      </c>
      <c r="B42" s="106"/>
      <c r="C42" s="74">
        <v>6</v>
      </c>
      <c r="D42" s="76" t="str">
        <f t="shared" si="7"/>
        <v/>
      </c>
    </row>
    <row r="43" spans="1:4" s="64" customFormat="1" ht="12.75" x14ac:dyDescent="0.2">
      <c r="A43" s="69" t="s">
        <v>180</v>
      </c>
      <c r="B43" s="70"/>
      <c r="C43" s="70"/>
      <c r="D43" s="71"/>
    </row>
    <row r="44" spans="1:4" s="64" customFormat="1" ht="12.75" x14ac:dyDescent="0.2">
      <c r="A44" s="72" t="s">
        <v>181</v>
      </c>
      <c r="B44" s="79"/>
      <c r="C44" s="74" t="s">
        <v>78</v>
      </c>
      <c r="D44" s="74" t="str">
        <f>IF(B44="","",IF(B44&gt;5, 5,B44))</f>
        <v/>
      </c>
    </row>
    <row r="45" spans="1:4" s="64" customFormat="1" ht="12.75" x14ac:dyDescent="0.2">
      <c r="A45" s="72" t="s">
        <v>182</v>
      </c>
      <c r="B45" s="79"/>
      <c r="C45" s="74" t="s">
        <v>80</v>
      </c>
      <c r="D45" s="74" t="str">
        <f>IF(B45="","",IF(D44="","Грешка", IF(B45&gt;3, 3,B45)))</f>
        <v/>
      </c>
    </row>
    <row r="46" spans="1:4" s="64" customFormat="1" ht="12.75" x14ac:dyDescent="0.2">
      <c r="A46" s="80" t="s">
        <v>183</v>
      </c>
      <c r="B46" s="66"/>
      <c r="C46" s="81"/>
      <c r="D46" s="82" t="str">
        <f>IF(COUNT(D3:D45)&gt;0,SUM(D3:D45),"")</f>
        <v/>
      </c>
    </row>
    <row r="47" spans="1:4" s="64" customFormat="1" ht="12.75" x14ac:dyDescent="0.2">
      <c r="A47" s="83" t="s">
        <v>184</v>
      </c>
      <c r="B47" s="84" t="str">
        <f>IF(OR(B48="",B48="Попълнете Атестационен лист"),"",IF(B48=0, "Незадоволителна", IF(B48=3, "Задоволителна",IF(B48=7,"Добра",IF(B48=10,"Много добра","")))))</f>
        <v/>
      </c>
      <c r="C47" s="66"/>
      <c r="D47" s="67"/>
    </row>
    <row r="48" spans="1:4" s="64" customFormat="1" ht="12.75" x14ac:dyDescent="0.2">
      <c r="A48" s="83" t="s">
        <v>185</v>
      </c>
      <c r="B48" s="84" t="str">
        <f>IF(D46="","",IF('Атестационен лист'!C8="","Попълнете Атестационен лист",IF(OR('Атестационен лист'!C8="Доцент",'Атестационен лист'!C8="Професор"),IF(D46&lt;46, 0, IF(D46&lt;67, 3,IF(D46&lt;88,7,IF(D46&gt;87,10,"")))),IF(D46&lt;26, 0, IF(D46&lt;37,3,IF(D46&lt;48,7,IF(D46&gt;47,10,"")))))))</f>
        <v/>
      </c>
      <c r="C48" s="66"/>
      <c r="D48" s="67"/>
    </row>
    <row r="49" spans="1:4" s="64" customFormat="1" ht="12.75" x14ac:dyDescent="0.2">
      <c r="A49" s="83" t="s">
        <v>186</v>
      </c>
      <c r="B49" s="84" t="str">
        <f>IF(OR(B48="",B48="Попълнете Атестационен лист"),"",B48*0.2)</f>
        <v/>
      </c>
      <c r="C49" s="66"/>
      <c r="D49" s="67"/>
    </row>
    <row r="50" spans="1:4" ht="15.75" customHeight="1" x14ac:dyDescent="0.2"/>
    <row r="51" spans="1:4" ht="15.75" customHeight="1" x14ac:dyDescent="0.2"/>
    <row r="52" spans="1:4" ht="15.75" customHeight="1" x14ac:dyDescent="0.2"/>
    <row r="53" spans="1:4" ht="15.75" customHeight="1" x14ac:dyDescent="0.2"/>
    <row r="54" spans="1:4" ht="15.75" customHeight="1" x14ac:dyDescent="0.2"/>
    <row r="55" spans="1:4" ht="15.75" customHeight="1" x14ac:dyDescent="0.2"/>
    <row r="56" spans="1:4" ht="15.75" customHeight="1" x14ac:dyDescent="0.2"/>
    <row r="57" spans="1:4" ht="15.75" customHeight="1" x14ac:dyDescent="0.2"/>
    <row r="58" spans="1:4" ht="15.75" customHeight="1" x14ac:dyDescent="0.2"/>
    <row r="59" spans="1:4" ht="15.75" customHeight="1" x14ac:dyDescent="0.2"/>
    <row r="60" spans="1:4" ht="15.75" customHeight="1" x14ac:dyDescent="0.2"/>
    <row r="61" spans="1:4" ht="15.75" customHeight="1" x14ac:dyDescent="0.2"/>
    <row r="62" spans="1:4" ht="15.75" customHeight="1" x14ac:dyDescent="0.2"/>
    <row r="63" spans="1:4" ht="15.75" customHeight="1" x14ac:dyDescent="0.2"/>
    <row r="64" spans="1: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A1:D1"/>
    <mergeCell ref="A46:C46"/>
    <mergeCell ref="B47:D47"/>
    <mergeCell ref="B48:D48"/>
    <mergeCell ref="B49:D49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D1000"/>
  <sheetViews>
    <sheetView workbookViewId="0">
      <selection activeCell="B12" sqref="B12:D12"/>
    </sheetView>
  </sheetViews>
  <sheetFormatPr defaultColWidth="12.5703125" defaultRowHeight="15" customHeight="1" x14ac:dyDescent="0.2"/>
  <cols>
    <col min="1" max="1" width="61.28515625" customWidth="1"/>
    <col min="2" max="2" width="12" customWidth="1"/>
    <col min="3" max="3" width="6.5703125" customWidth="1"/>
    <col min="4" max="4" width="9.42578125" customWidth="1"/>
    <col min="5" max="6" width="12.5703125" customWidth="1"/>
  </cols>
  <sheetData>
    <row r="1" spans="1:4" s="97" customFormat="1" ht="12.75" x14ac:dyDescent="0.2">
      <c r="A1" s="85" t="s">
        <v>187</v>
      </c>
      <c r="B1" s="86"/>
      <c r="C1" s="86"/>
      <c r="D1" s="87"/>
    </row>
    <row r="2" spans="1:4" s="97" customFormat="1" ht="12.75" x14ac:dyDescent="0.2">
      <c r="A2" s="88" t="s">
        <v>45</v>
      </c>
      <c r="B2" s="88" t="s">
        <v>46</v>
      </c>
      <c r="C2" s="88" t="s">
        <v>47</v>
      </c>
      <c r="D2" s="88" t="s">
        <v>48</v>
      </c>
    </row>
    <row r="3" spans="1:4" s="97" customFormat="1" ht="12.75" x14ac:dyDescent="0.2">
      <c r="A3" s="110" t="s">
        <v>188</v>
      </c>
      <c r="B3" s="86"/>
      <c r="C3" s="86"/>
      <c r="D3" s="87"/>
    </row>
    <row r="4" spans="1:4" s="97" customFormat="1" ht="12.75" x14ac:dyDescent="0.2">
      <c r="A4" s="89" t="s">
        <v>189</v>
      </c>
      <c r="B4" s="111"/>
      <c r="C4" s="90">
        <v>10</v>
      </c>
      <c r="D4" s="91" t="str">
        <f t="shared" ref="D4:D5" si="0">IF(B4="","",B4*C4)</f>
        <v/>
      </c>
    </row>
    <row r="5" spans="1:4" s="97" customFormat="1" ht="12.75" x14ac:dyDescent="0.2">
      <c r="A5" s="89" t="s">
        <v>190</v>
      </c>
      <c r="B5" s="111"/>
      <c r="C5" s="90">
        <v>5</v>
      </c>
      <c r="D5" s="91" t="str">
        <f t="shared" si="0"/>
        <v/>
      </c>
    </row>
    <row r="6" spans="1:4" s="97" customFormat="1" ht="12.75" x14ac:dyDescent="0.2">
      <c r="A6" s="112" t="s">
        <v>191</v>
      </c>
      <c r="B6" s="113"/>
      <c r="C6" s="90" t="str">
        <f>IF(B6="Висока", 10,IF(B6="Средна",5,IF(B6="Няма",0,IF(B6="",""))))</f>
        <v/>
      </c>
      <c r="D6" s="91" t="str">
        <f>C6</f>
        <v/>
      </c>
    </row>
    <row r="7" spans="1:4" s="97" customFormat="1" ht="13.5" customHeight="1" x14ac:dyDescent="0.2">
      <c r="A7" s="112" t="s">
        <v>192</v>
      </c>
      <c r="B7" s="111"/>
      <c r="C7" s="90">
        <v>10</v>
      </c>
      <c r="D7" s="91" t="str">
        <f>IF(B7="","",B7*C7)</f>
        <v/>
      </c>
    </row>
    <row r="8" spans="1:4" s="97" customFormat="1" ht="13.5" customHeight="1" x14ac:dyDescent="0.2">
      <c r="A8" s="112" t="s">
        <v>193</v>
      </c>
      <c r="B8" s="114"/>
      <c r="C8" s="90" t="str">
        <f>IF(B8="","",IF(B8="До 3.0",0,IF(B8="От 3.1 до 4.0",3,IF(B8="От 4.1 до 5.3", 7, IF(B8="Над 5.3", 10)))))</f>
        <v/>
      </c>
      <c r="D8" s="91" t="str">
        <f t="shared" ref="D8:D9" si="1">C8</f>
        <v/>
      </c>
    </row>
    <row r="9" spans="1:4" s="97" customFormat="1" ht="15" customHeight="1" x14ac:dyDescent="0.2">
      <c r="A9" s="112" t="s">
        <v>194</v>
      </c>
      <c r="B9" s="113"/>
      <c r="C9" s="90" t="str">
        <f>IF(B9="","",IF(B9="Няма",0,IF(B9="Забележка",-5,IF(B9="Предупреждение", -10))))</f>
        <v/>
      </c>
      <c r="D9" s="91" t="str">
        <f t="shared" si="1"/>
        <v/>
      </c>
    </row>
    <row r="10" spans="1:4" s="97" customFormat="1" ht="12.75" x14ac:dyDescent="0.2">
      <c r="A10" s="92" t="s">
        <v>195</v>
      </c>
      <c r="B10" s="86"/>
      <c r="C10" s="93"/>
      <c r="D10" s="94" t="str">
        <f>IF(COUNT(D4:D9)&gt;0,SUM(D4:D9),"")</f>
        <v/>
      </c>
    </row>
    <row r="11" spans="1:4" s="97" customFormat="1" ht="12.75" x14ac:dyDescent="0.2">
      <c r="A11" s="95" t="s">
        <v>196</v>
      </c>
      <c r="B11" s="96" t="str">
        <f>IF(B12="","",IF(B12=0, "Незадоволителна", IF(B12=3, "Задоволителна",IF(B12=7,"Добра",IF(B12=10,"Много добра")))))</f>
        <v/>
      </c>
      <c r="C11" s="86"/>
      <c r="D11" s="87"/>
    </row>
    <row r="12" spans="1:4" s="97" customFormat="1" ht="12.75" x14ac:dyDescent="0.2">
      <c r="A12" s="95" t="s">
        <v>197</v>
      </c>
      <c r="B12" s="96" t="str">
        <f>IF(D10="","",IF(D10&lt;16, 0, IF(D10&lt;26, 3,IF(D10&lt;36,7,IF(D10&gt;35,10)))))</f>
        <v/>
      </c>
      <c r="C12" s="86"/>
      <c r="D12" s="87"/>
    </row>
    <row r="13" spans="1:4" s="97" customFormat="1" ht="12.75" x14ac:dyDescent="0.2">
      <c r="A13" s="95" t="s">
        <v>198</v>
      </c>
      <c r="B13" s="96" t="str">
        <f>IF(B12="","",B12*0.1)</f>
        <v/>
      </c>
      <c r="C13" s="86"/>
      <c r="D13" s="87"/>
    </row>
    <row r="14" spans="1:4" ht="15.75" customHeight="1" x14ac:dyDescent="0.2"/>
    <row r="15" spans="1:4" ht="15.75" customHeight="1" x14ac:dyDescent="0.2"/>
    <row r="16" spans="1:4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B13:D13"/>
    <mergeCell ref="A1:D1"/>
    <mergeCell ref="A3:D3"/>
    <mergeCell ref="A10:C10"/>
    <mergeCell ref="B11:D11"/>
    <mergeCell ref="B12:D12"/>
  </mergeCells>
  <dataValidations count="3">
    <dataValidation type="list" allowBlank="1" showErrorMessage="1" sqref="B6" xr:uid="{00000000-0002-0000-0500-000000000000}">
      <formula1>"Няма,Средна,Висока"</formula1>
    </dataValidation>
    <dataValidation type="list" allowBlank="1" showErrorMessage="1" sqref="B9" xr:uid="{00000000-0002-0000-0500-000001000000}">
      <formula1>"Няма,Забележка,Предупреждение"</formula1>
    </dataValidation>
    <dataValidation type="list" allowBlank="1" showErrorMessage="1" sqref="B8" xr:uid="{00000000-0002-0000-0500-000002000000}">
      <formula1>"До 3.0,От 3.1 до 4.0,От 4.1 до 5.3,Над 5.3"</formula1>
    </dataValidation>
  </dataValidation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D1000"/>
  <sheetViews>
    <sheetView tabSelected="1" workbookViewId="0">
      <selection activeCell="J5" sqref="J5"/>
    </sheetView>
  </sheetViews>
  <sheetFormatPr defaultColWidth="12.5703125" defaultRowHeight="15" customHeight="1" x14ac:dyDescent="0.2"/>
  <cols>
    <col min="1" max="1" width="61.28515625" customWidth="1"/>
    <col min="2" max="2" width="12" customWidth="1"/>
    <col min="3" max="3" width="7" customWidth="1"/>
    <col min="4" max="4" width="9.42578125" customWidth="1"/>
    <col min="5" max="6" width="12.5703125" customWidth="1"/>
  </cols>
  <sheetData>
    <row r="1" spans="1:4" ht="15.75" customHeight="1" x14ac:dyDescent="0.25">
      <c r="A1" s="61" t="s">
        <v>199</v>
      </c>
      <c r="B1" s="51"/>
      <c r="C1" s="51"/>
      <c r="D1" s="49"/>
    </row>
    <row r="2" spans="1:4" ht="15.75" customHeight="1" x14ac:dyDescent="0.2">
      <c r="A2" s="21" t="s">
        <v>45</v>
      </c>
      <c r="B2" s="21" t="s">
        <v>46</v>
      </c>
      <c r="C2" s="21" t="s">
        <v>47</v>
      </c>
      <c r="D2" s="21" t="s">
        <v>48</v>
      </c>
    </row>
    <row r="3" spans="1:4" ht="15.75" customHeight="1" x14ac:dyDescent="0.2">
      <c r="A3" s="33" t="s">
        <v>200</v>
      </c>
      <c r="B3" s="32"/>
      <c r="C3" s="22" t="str">
        <f>IF(B3="","",IF(B3="До 3.0",0,IF(B3="От 3.1 до 4.0",3,IF(B3="От 4.1 до 5.3", 7, IF(B3="Над 5.3", 10)))))</f>
        <v/>
      </c>
      <c r="D3" s="23" t="str">
        <f t="shared" ref="D3:D4" si="0">C3</f>
        <v/>
      </c>
    </row>
    <row r="4" spans="1:4" ht="15.75" customHeight="1" x14ac:dyDescent="0.2">
      <c r="A4" s="33" t="s">
        <v>201</v>
      </c>
      <c r="B4" s="31"/>
      <c r="C4" s="22" t="str">
        <f>IF(B4="Много добра", 10,IF(B4="Добра",7,IF(B4="Задовол.",3,IF(B4="Незадов.",0,IF(B4="","")))))</f>
        <v/>
      </c>
      <c r="D4" s="23" t="str">
        <f t="shared" si="0"/>
        <v/>
      </c>
    </row>
    <row r="5" spans="1:4" ht="15.75" customHeight="1" x14ac:dyDescent="0.2">
      <c r="A5" s="33" t="s">
        <v>202</v>
      </c>
      <c r="B5" s="34"/>
      <c r="C5" s="35">
        <v>10</v>
      </c>
      <c r="D5" s="23" t="str">
        <f>IF(B5="","",B5*C5)</f>
        <v/>
      </c>
    </row>
    <row r="6" spans="1:4" ht="15.75" customHeight="1" x14ac:dyDescent="0.2">
      <c r="A6" s="63" t="s">
        <v>203</v>
      </c>
      <c r="B6" s="51"/>
      <c r="C6" s="49"/>
      <c r="D6" s="24" t="str">
        <f>IF(COUNT(D3:D5)&gt;0,SUM(D3:D5),"")</f>
        <v/>
      </c>
    </row>
    <row r="7" spans="1:4" ht="15.75" customHeight="1" x14ac:dyDescent="0.2">
      <c r="A7" s="25" t="s">
        <v>196</v>
      </c>
      <c r="B7" s="62" t="str">
        <f>IF(B8="","",IF(B8=0, "Незадоволителна", IF(B8=3, "Задоволителна",IF(B8=7,"Добра",IF(B8=10,"Много добра","")))))</f>
        <v/>
      </c>
      <c r="C7" s="51"/>
      <c r="D7" s="49"/>
    </row>
    <row r="8" spans="1:4" ht="15.75" customHeight="1" x14ac:dyDescent="0.2">
      <c r="A8" s="25" t="s">
        <v>197</v>
      </c>
      <c r="B8" s="62" t="str">
        <f>IF(D6="","",IF(D6&lt;5, 0, IF(D6&lt;11, 3,IF(D6&lt;20,7,IF(D6&gt;19,10,"")))))</f>
        <v/>
      </c>
      <c r="C8" s="51"/>
      <c r="D8" s="49"/>
    </row>
    <row r="9" spans="1:4" ht="15.75" customHeight="1" x14ac:dyDescent="0.2">
      <c r="A9" s="25" t="s">
        <v>198</v>
      </c>
      <c r="B9" s="62" t="str">
        <f>IF(B8="","",B8*0.1)</f>
        <v/>
      </c>
      <c r="C9" s="51"/>
      <c r="D9" s="49"/>
    </row>
    <row r="10" spans="1:4" ht="15.75" customHeight="1" x14ac:dyDescent="0.2"/>
    <row r="11" spans="1:4" ht="15.75" customHeight="1" x14ac:dyDescent="0.2"/>
    <row r="12" spans="1:4" ht="15.75" customHeight="1" x14ac:dyDescent="0.2"/>
    <row r="13" spans="1:4" ht="15.75" customHeight="1" x14ac:dyDescent="0.2"/>
    <row r="14" spans="1:4" ht="15.75" customHeight="1" x14ac:dyDescent="0.2"/>
    <row r="15" spans="1:4" ht="15.75" customHeight="1" x14ac:dyDescent="0.2"/>
    <row r="16" spans="1:4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A1:D1"/>
    <mergeCell ref="A6:C6"/>
    <mergeCell ref="B7:D7"/>
    <mergeCell ref="B8:D8"/>
    <mergeCell ref="B9:D9"/>
  </mergeCells>
  <dataValidations count="2">
    <dataValidation type="list" allowBlank="1" showErrorMessage="1" sqref="B3" xr:uid="{00000000-0002-0000-0600-000000000000}">
      <formula1>"До 3.0,От 3.1 до 4.0,От 4.1 до 5.3,Над 5.3"</formula1>
    </dataValidation>
    <dataValidation type="list" allowBlank="1" showErrorMessage="1" sqref="B4" xr:uid="{00000000-0002-0000-0600-000001000000}">
      <formula1>"Незадов.,Задовол.,Добра,Много добра"</formula1>
    </dataValidation>
  </dataValidation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C1000"/>
  <sheetViews>
    <sheetView workbookViewId="0"/>
  </sheetViews>
  <sheetFormatPr defaultColWidth="12.5703125" defaultRowHeight="15" customHeight="1" x14ac:dyDescent="0.2"/>
  <cols>
    <col min="1" max="6" width="12.5703125" customWidth="1"/>
  </cols>
  <sheetData>
    <row r="1" spans="1:3" ht="15.75" customHeight="1" x14ac:dyDescent="0.2">
      <c r="A1" s="36" t="s">
        <v>204</v>
      </c>
      <c r="B1" s="36" t="s">
        <v>205</v>
      </c>
      <c r="C1" s="36" t="s">
        <v>206</v>
      </c>
    </row>
    <row r="2" spans="1:3" ht="15.75" customHeight="1" x14ac:dyDescent="0.2">
      <c r="A2" s="37" t="s">
        <v>207</v>
      </c>
      <c r="B2" s="37" t="s">
        <v>208</v>
      </c>
      <c r="C2" s="37" t="s">
        <v>209</v>
      </c>
    </row>
    <row r="3" spans="1:3" ht="15.75" customHeight="1" x14ac:dyDescent="0.2">
      <c r="A3" s="37" t="s">
        <v>210</v>
      </c>
      <c r="B3" s="37" t="s">
        <v>211</v>
      </c>
      <c r="C3" s="37" t="s">
        <v>212</v>
      </c>
    </row>
    <row r="4" spans="1:3" ht="15.75" customHeight="1" x14ac:dyDescent="0.2">
      <c r="A4" s="37" t="s">
        <v>213</v>
      </c>
      <c r="B4" s="37" t="s">
        <v>214</v>
      </c>
      <c r="C4" s="37" t="s">
        <v>215</v>
      </c>
    </row>
    <row r="5" spans="1:3" ht="15.75" customHeight="1" x14ac:dyDescent="0.2">
      <c r="A5" s="37" t="s">
        <v>216</v>
      </c>
      <c r="B5" s="37" t="s">
        <v>217</v>
      </c>
      <c r="C5" s="37" t="s">
        <v>218</v>
      </c>
    </row>
    <row r="6" spans="1:3" ht="15.75" customHeight="1" x14ac:dyDescent="0.2">
      <c r="A6" s="37" t="s">
        <v>219</v>
      </c>
      <c r="B6" s="37" t="s">
        <v>220</v>
      </c>
      <c r="C6" s="37" t="s">
        <v>221</v>
      </c>
    </row>
    <row r="7" spans="1:3" ht="15.75" customHeight="1" x14ac:dyDescent="0.2">
      <c r="A7" s="37" t="s">
        <v>222</v>
      </c>
      <c r="C7" s="37" t="s">
        <v>223</v>
      </c>
    </row>
    <row r="8" spans="1:3" ht="15.75" customHeight="1" x14ac:dyDescent="0.2">
      <c r="A8" s="37" t="s">
        <v>224</v>
      </c>
      <c r="C8" s="37" t="s">
        <v>225</v>
      </c>
    </row>
    <row r="9" spans="1:3" ht="15.75" customHeight="1" x14ac:dyDescent="0.2">
      <c r="C9" s="37" t="s">
        <v>226</v>
      </c>
    </row>
    <row r="10" spans="1:3" ht="15.75" customHeight="1" x14ac:dyDescent="0.2"/>
    <row r="11" spans="1:3" ht="15.75" customHeight="1" x14ac:dyDescent="0.2"/>
    <row r="12" spans="1:3" ht="15.75" customHeight="1" x14ac:dyDescent="0.2"/>
    <row r="13" spans="1:3" ht="15.75" customHeight="1" x14ac:dyDescent="0.2"/>
    <row r="14" spans="1:3" ht="15.75" customHeight="1" x14ac:dyDescent="0.2"/>
    <row r="15" spans="1:3" ht="15.75" customHeight="1" x14ac:dyDescent="0.2"/>
    <row r="16" spans="1:3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Указание</vt:lpstr>
      <vt:lpstr>Атестационен лист</vt:lpstr>
      <vt:lpstr>KP1</vt:lpstr>
      <vt:lpstr>KP2</vt:lpstr>
      <vt:lpstr>KP3</vt:lpstr>
      <vt:lpstr>KP4</vt:lpstr>
      <vt:lpstr>KP5</vt:lpstr>
      <vt:lpstr>Faculty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Slavchev</dc:creator>
  <cp:lastModifiedBy>Assoc. Prof. Ivan Slavchev, PhD</cp:lastModifiedBy>
  <dcterms:created xsi:type="dcterms:W3CDTF">2025-04-07T14:22:38Z</dcterms:created>
  <dcterms:modified xsi:type="dcterms:W3CDTF">2026-03-17T11:42:42Z</dcterms:modified>
</cp:coreProperties>
</file>